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TA\econstats\NatAcc\LocGov\Series\Capital expenditure\Capex 2022\P9101_Questionnaire template_2022\"/>
    </mc:Choice>
  </mc:AlternateContent>
  <bookViews>
    <workbookView xWindow="0" yWindow="0" windowWidth="18852" windowHeight="6348" firstSheet="1" activeTab="1"/>
  </bookViews>
  <sheets>
    <sheet name="Front page (2)" sheetId="1" state="hidden" r:id="rId1"/>
    <sheet name="Front page" sheetId="2" r:id="rId2"/>
    <sheet name="General notes " sheetId="3" r:id="rId3"/>
    <sheet name="Plant, machinery and equipment" sheetId="4" r:id="rId4"/>
    <sheet name="Other fixed assets" sheetId="5" r:id="rId5"/>
    <sheet name="Land and existing buildings" sheetId="6" r:id="rId6"/>
    <sheet name="New construction works" sheetId="7" r:id="rId7"/>
    <sheet name="General comments" sheetId="8" r:id="rId8"/>
  </sheets>
  <definedNames>
    <definedName name="_AMO_UniqueIdentifier" localSheetId="2" hidden="1">"'2a84ff3f-6325-4087-a931-d44bb5c61237'"</definedName>
    <definedName name="OLE_LINK1" localSheetId="0">'Front page (2)'!$B$11</definedName>
    <definedName name="_xlnm.Print_Area" localSheetId="1">'Front page'!$A$1:$H$48</definedName>
    <definedName name="_xlnm.Print_Area" localSheetId="0">'Front page (2)'!$A$1:$H$50</definedName>
    <definedName name="_xlnm.Print_Area" localSheetId="7">'General comments'!$A$1:$F$48</definedName>
    <definedName name="_xlnm.Print_Area" localSheetId="2">'General notes '!$A$1:$D$28</definedName>
    <definedName name="Z_6EDB2603_15F2_42E8_8661_FF860B5365B3_.wvu.PrintArea" localSheetId="1" hidden="1">'Front page'!$A$1:$H$48</definedName>
    <definedName name="Z_6EDB2603_15F2_42E8_8661_FF860B5365B3_.wvu.PrintArea" localSheetId="0" hidden="1">'Front page (2)'!$A$1:$H$50</definedName>
    <definedName name="Z_6EDB2603_15F2_42E8_8661_FF860B5365B3_.wvu.PrintArea" localSheetId="7" hidden="1">'General comments'!$A$1:$F$48</definedName>
    <definedName name="Z_6EDB2603_15F2_42E8_8661_FF860B5365B3_.wvu.PrintArea" localSheetId="2" hidden="1">'General notes '!$A$1:$D$28</definedName>
    <definedName name="Z_CBD6ECE2_0117_456F_AAD1_D66FE09960C1_.wvu.PrintArea" localSheetId="1" hidden="1">'Front page'!$A$1:$H$50</definedName>
    <definedName name="Z_CBD6ECE2_0117_456F_AAD1_D66FE09960C1_.wvu.PrintArea" localSheetId="0" hidden="1">'Front page (2)'!$A$1:$H$50</definedName>
    <definedName name="Z_CBD6ECE2_0117_456F_AAD1_D66FE09960C1_.wvu.PrintArea" localSheetId="7" hidden="1">'General comments'!$A$1:$F$48</definedName>
    <definedName name="Z_CBD6ECE2_0117_456F_AAD1_D66FE09960C1_.wvu.PrintArea" localSheetId="2" hidden="1">'General notes '!$A$1:$D$28</definedName>
    <definedName name="Z_E949AD9A_7CFE_4CC9_AA2F_1F93142C28DD_.wvu.PrintArea" localSheetId="1" hidden="1">'Front page'!$A$1:$H$48</definedName>
    <definedName name="Z_E949AD9A_7CFE_4CC9_AA2F_1F93142C28DD_.wvu.PrintArea" localSheetId="0" hidden="1">'Front page (2)'!$A$1:$H$50</definedName>
  </definedNames>
  <calcPr calcId="162913"/>
  <customWorkbookViews>
    <customWorkbookView name="Simon Kgomo - Personal View" guid="{6EDB2603-15F2-42E8-8661-FF860B5365B3}" mergeInterval="0" personalView="1" maximized="1" xWindow="-4" yWindow="-4" windowWidth="1928" windowHeight="1038" activeSheetId="2"/>
    <customWorkbookView name="Jimmy Ledwaba - Personal View" guid="{CBD6ECE2-0117-456F-AAD1-D66FE09960C1}" mergeInterval="0" personalView="1" maximized="1" xWindow="-11" yWindow="-11" windowWidth="1942" windowHeight="1042" activeSheetId="2"/>
    <customWorkbookView name="William Mello - Personal View" guid="{E949AD9A-7CFE-4CC9-AA2F-1F93142C28DD}" mergeInterval="0" personalView="1" maximized="1" xWindow="-8" yWindow="-8" windowWidth="1456" windowHeight="87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7" l="1"/>
  <c r="F58" i="7" s="1"/>
  <c r="E57" i="7"/>
  <c r="F57" i="7" s="1"/>
  <c r="D56" i="7"/>
  <c r="C56" i="7"/>
  <c r="E55" i="7"/>
  <c r="F55" i="7" s="1"/>
  <c r="E54" i="7"/>
  <c r="F54" i="7" s="1"/>
  <c r="E53" i="7"/>
  <c r="F53" i="7" s="1"/>
  <c r="E52" i="7"/>
  <c r="F52" i="7" s="1"/>
  <c r="E51" i="7"/>
  <c r="F51" i="7" s="1"/>
  <c r="E50" i="7"/>
  <c r="F50" i="7" s="1"/>
  <c r="D49" i="7"/>
  <c r="C49" i="7"/>
  <c r="E48" i="7"/>
  <c r="F48" i="7" s="1"/>
  <c r="E47" i="7"/>
  <c r="F47" i="7" s="1"/>
  <c r="D46" i="7"/>
  <c r="C46" i="7"/>
  <c r="E45" i="7"/>
  <c r="F45" i="7" s="1"/>
  <c r="E44" i="7"/>
  <c r="F44" i="7" s="1"/>
  <c r="E43" i="7"/>
  <c r="F43" i="7" s="1"/>
  <c r="E42" i="7"/>
  <c r="F42" i="7" s="1"/>
  <c r="D41" i="7"/>
  <c r="C41" i="7"/>
  <c r="E40" i="7"/>
  <c r="F40" i="7" s="1"/>
  <c r="E39" i="7"/>
  <c r="F39" i="7" s="1"/>
  <c r="E38" i="7"/>
  <c r="F38" i="7" s="1"/>
  <c r="E37" i="7"/>
  <c r="F37" i="7" s="1"/>
  <c r="D36" i="7"/>
  <c r="C36" i="7"/>
  <c r="E35" i="7"/>
  <c r="E34" i="7"/>
  <c r="F34" i="7" s="1"/>
  <c r="E33" i="7"/>
  <c r="F33" i="7" s="1"/>
  <c r="E32" i="7"/>
  <c r="F32" i="7" s="1"/>
  <c r="E31" i="7"/>
  <c r="F31" i="7" s="1"/>
  <c r="E30" i="7"/>
  <c r="F30" i="7" s="1"/>
  <c r="D29" i="7"/>
  <c r="C29" i="7"/>
  <c r="E28" i="7"/>
  <c r="F28" i="7" s="1"/>
  <c r="E27" i="7"/>
  <c r="F27" i="7" s="1"/>
  <c r="E18" i="7"/>
  <c r="F18" i="7" s="1"/>
  <c r="E26" i="7"/>
  <c r="F26" i="7" s="1"/>
  <c r="E25" i="7"/>
  <c r="F25" i="7" s="1"/>
  <c r="E24" i="7"/>
  <c r="F24" i="7" s="1"/>
  <c r="E23" i="7"/>
  <c r="F23" i="7" s="1"/>
  <c r="E22" i="7"/>
  <c r="F22" i="7" s="1"/>
  <c r="E21" i="7"/>
  <c r="F21" i="7" s="1"/>
  <c r="D20" i="7"/>
  <c r="C20" i="7"/>
  <c r="E19" i="7"/>
  <c r="F19" i="7" s="1"/>
  <c r="E17" i="7"/>
  <c r="F17" i="7" s="1"/>
  <c r="E16" i="7"/>
  <c r="F16" i="7" s="1"/>
  <c r="E15" i="7"/>
  <c r="F15" i="7" s="1"/>
  <c r="E14" i="7"/>
  <c r="F14" i="7" s="1"/>
  <c r="E13" i="7"/>
  <c r="F13" i="7" s="1"/>
  <c r="E12" i="7"/>
  <c r="F12" i="7" s="1"/>
  <c r="E11" i="7"/>
  <c r="F11" i="7" s="1"/>
  <c r="E10" i="7"/>
  <c r="F10" i="7" s="1"/>
  <c r="E9" i="7"/>
  <c r="F9" i="7" s="1"/>
  <c r="D8" i="7"/>
  <c r="C8" i="7"/>
  <c r="E6" i="7"/>
  <c r="F6" i="7" s="1"/>
  <c r="E50" i="6"/>
  <c r="F50" i="6" s="1"/>
  <c r="E41" i="6"/>
  <c r="F41" i="6" s="1"/>
  <c r="E49" i="6"/>
  <c r="F49" i="6" s="1"/>
  <c r="E48" i="6"/>
  <c r="F48" i="6" s="1"/>
  <c r="E47" i="6"/>
  <c r="F47" i="6" s="1"/>
  <c r="E46" i="6"/>
  <c r="F46" i="6" s="1"/>
  <c r="E45" i="6"/>
  <c r="F45" i="6" s="1"/>
  <c r="E44" i="6"/>
  <c r="F44" i="6" s="1"/>
  <c r="D43" i="6"/>
  <c r="C43" i="6"/>
  <c r="E42" i="6"/>
  <c r="F42" i="6" s="1"/>
  <c r="E40" i="6"/>
  <c r="F40" i="6" s="1"/>
  <c r="E39" i="6"/>
  <c r="F39" i="6" s="1"/>
  <c r="E38" i="6"/>
  <c r="F38" i="6" s="1"/>
  <c r="E37" i="6"/>
  <c r="F37" i="6" s="1"/>
  <c r="E36" i="6"/>
  <c r="F36" i="6" s="1"/>
  <c r="E35" i="6"/>
  <c r="F35" i="6" s="1"/>
  <c r="E34" i="6"/>
  <c r="F34" i="6" s="1"/>
  <c r="E33" i="6"/>
  <c r="F33" i="6" s="1"/>
  <c r="E32" i="6"/>
  <c r="F32" i="6" s="1"/>
  <c r="D31" i="6"/>
  <c r="C31" i="6"/>
  <c r="E29" i="6"/>
  <c r="F29" i="6" s="1"/>
  <c r="E20" i="6"/>
  <c r="F20" i="6" s="1"/>
  <c r="E28" i="6"/>
  <c r="F28" i="6" s="1"/>
  <c r="E27" i="6"/>
  <c r="F27" i="6" s="1"/>
  <c r="E26" i="6"/>
  <c r="F26" i="6" s="1"/>
  <c r="E25" i="6"/>
  <c r="F25" i="6" s="1"/>
  <c r="E24" i="6"/>
  <c r="F24" i="6" s="1"/>
  <c r="E23" i="6"/>
  <c r="F23" i="6" s="1"/>
  <c r="D22" i="6"/>
  <c r="C22" i="6"/>
  <c r="E21" i="6"/>
  <c r="F21" i="6" s="1"/>
  <c r="E19" i="6"/>
  <c r="F19" i="6" s="1"/>
  <c r="E18" i="6"/>
  <c r="F18" i="6" s="1"/>
  <c r="E17" i="6"/>
  <c r="F17" i="6" s="1"/>
  <c r="E16" i="6"/>
  <c r="F16" i="6" s="1"/>
  <c r="E15" i="6"/>
  <c r="F15" i="6" s="1"/>
  <c r="E14" i="6"/>
  <c r="F14" i="6" s="1"/>
  <c r="E13" i="6"/>
  <c r="F13" i="6" s="1"/>
  <c r="E12" i="6"/>
  <c r="F12" i="6" s="1"/>
  <c r="E11" i="6"/>
  <c r="F11" i="6" s="1"/>
  <c r="D10" i="6"/>
  <c r="C10" i="6"/>
  <c r="E8" i="6"/>
  <c r="F8" i="6" s="1"/>
  <c r="E7" i="6"/>
  <c r="F7" i="6" s="1"/>
  <c r="D6" i="6"/>
  <c r="C6" i="6"/>
  <c r="E17" i="5"/>
  <c r="F17" i="5" s="1"/>
  <c r="E16" i="5"/>
  <c r="F16" i="5" s="1"/>
  <c r="E15" i="5"/>
  <c r="F15" i="5" s="1"/>
  <c r="D14" i="5"/>
  <c r="C14" i="5"/>
  <c r="E13" i="5"/>
  <c r="F13" i="5" s="1"/>
  <c r="E12" i="5"/>
  <c r="F12" i="5" s="1"/>
  <c r="E11" i="5"/>
  <c r="F11" i="5" s="1"/>
  <c r="D10" i="5"/>
  <c r="C10" i="5"/>
  <c r="E9" i="5"/>
  <c r="F9" i="5" s="1"/>
  <c r="E8" i="5"/>
  <c r="F8" i="5" s="1"/>
  <c r="E7" i="5"/>
  <c r="F7" i="5" s="1"/>
  <c r="D6" i="5"/>
  <c r="C6" i="5"/>
  <c r="E30" i="4"/>
  <c r="F30" i="4" s="1"/>
  <c r="E29" i="4"/>
  <c r="F29" i="4" s="1"/>
  <c r="E28" i="4"/>
  <c r="F28" i="4" s="1"/>
  <c r="E27" i="4"/>
  <c r="F27" i="4" s="1"/>
  <c r="E26" i="4"/>
  <c r="F26" i="4" s="1"/>
  <c r="E25" i="4"/>
  <c r="F25" i="4" s="1"/>
  <c r="E24" i="4"/>
  <c r="F24" i="4" s="1"/>
  <c r="E23" i="4"/>
  <c r="F23" i="4" s="1"/>
  <c r="E22" i="4"/>
  <c r="F22" i="4" s="1"/>
  <c r="E21" i="4"/>
  <c r="F21" i="4" s="1"/>
  <c r="D20" i="4"/>
  <c r="C20" i="4"/>
  <c r="E19" i="4"/>
  <c r="F19" i="4" s="1"/>
  <c r="D18" i="4"/>
  <c r="C18" i="4"/>
  <c r="E16" i="4"/>
  <c r="F16" i="4" s="1"/>
  <c r="E15" i="4"/>
  <c r="F15" i="4" s="1"/>
  <c r="E14" i="4"/>
  <c r="F14" i="4" s="1"/>
  <c r="E13" i="4"/>
  <c r="F13" i="4" s="1"/>
  <c r="E12" i="4"/>
  <c r="F12" i="4" s="1"/>
  <c r="E11" i="4"/>
  <c r="F11" i="4" s="1"/>
  <c r="E10" i="4"/>
  <c r="F10" i="4" s="1"/>
  <c r="E9" i="4"/>
  <c r="F9" i="4" s="1"/>
  <c r="E8" i="4"/>
  <c r="F8" i="4" s="1"/>
  <c r="E7" i="4"/>
  <c r="F7" i="4" s="1"/>
  <c r="E6" i="4"/>
  <c r="F6" i="4" s="1"/>
  <c r="D5" i="4"/>
  <c r="D32" i="4" s="1"/>
  <c r="C5" i="4"/>
  <c r="C32" i="4" s="1"/>
  <c r="D17" i="4" l="1"/>
  <c r="D33" i="4" s="1"/>
  <c r="E14" i="5"/>
  <c r="F14" i="5" s="1"/>
  <c r="E20" i="7"/>
  <c r="E29" i="7"/>
  <c r="E46" i="7"/>
  <c r="D30" i="6"/>
  <c r="C7" i="7"/>
  <c r="C5" i="7" s="1"/>
  <c r="C61" i="7" s="1"/>
  <c r="D7" i="7"/>
  <c r="D5" i="7" s="1"/>
  <c r="D61" i="7" s="1"/>
  <c r="E6" i="6"/>
  <c r="E22" i="6"/>
  <c r="E10" i="6"/>
  <c r="C5" i="5"/>
  <c r="E6" i="5"/>
  <c r="E31" i="6"/>
  <c r="E36" i="7"/>
  <c r="E41" i="7"/>
  <c r="E56" i="7"/>
  <c r="C9" i="6"/>
  <c r="E43" i="6"/>
  <c r="E49" i="7"/>
  <c r="C30" i="6"/>
  <c r="D9" i="6"/>
  <c r="D5" i="6" s="1"/>
  <c r="D52" i="6" s="1"/>
  <c r="D5" i="5"/>
  <c r="D19" i="5" s="1"/>
  <c r="C17" i="4"/>
  <c r="C33" i="4" s="1"/>
  <c r="E5" i="4"/>
  <c r="E32" i="4" s="1"/>
  <c r="E8" i="7"/>
  <c r="E10" i="5"/>
  <c r="F10" i="5" s="1"/>
  <c r="E18" i="4"/>
  <c r="F18" i="4" s="1"/>
  <c r="E20" i="4"/>
  <c r="F20" i="4" s="1"/>
  <c r="E5" i="5" l="1"/>
  <c r="E19" i="5" s="1"/>
  <c r="E7" i="7"/>
  <c r="E5" i="7" s="1"/>
  <c r="E61" i="7" s="1"/>
  <c r="E30" i="6"/>
  <c r="C5" i="6"/>
  <c r="C59" i="7" s="1"/>
  <c r="C63" i="7" s="1"/>
  <c r="C19" i="5"/>
  <c r="E9" i="6"/>
  <c r="D59" i="7"/>
  <c r="D63" i="7" s="1"/>
  <c r="E17" i="4"/>
  <c r="E33" i="4" l="1"/>
  <c r="F17" i="4"/>
  <c r="C52" i="6"/>
  <c r="E5" i="6"/>
  <c r="E52" i="6" s="1"/>
  <c r="E59" i="7" l="1"/>
  <c r="E63" i="7" s="1"/>
</calcChain>
</file>

<file path=xl/sharedStrings.xml><?xml version="1.0" encoding="utf-8"?>
<sst xmlns="http://schemas.openxmlformats.org/spreadsheetml/2006/main" count="445" uniqueCount="346">
  <si>
    <t>P9101</t>
  </si>
  <si>
    <t>Survey of capital expenditure by public sector institutions for the financial year ended 2017</t>
  </si>
  <si>
    <t>Purpose of the survey</t>
  </si>
  <si>
    <t>The Survey of capital expenditure of the municipalities, higher education institutions, national government departments, provincial government departments, public corporations and extra-budgetary accounts and funds is an annual survey covering the public sector in South Africa. The results of this survey are used to furnish stakeholders in both private and public sectors with capital expenditure information. The results will be published annually in Statistical Release P9101 – Capital expenditure by the public sector.</t>
  </si>
  <si>
    <t>Collection authority</t>
  </si>
  <si>
    <r>
      <t xml:space="preserve">The information required is collected under section 16 of the Statistics Act, 1999 (Act No. 6 of 1999). Your cooperation is sought in completing and returning this questionnaire by the due date. </t>
    </r>
    <r>
      <rPr>
        <b/>
        <sz val="12"/>
        <rFont val="Arial"/>
        <family val="2"/>
      </rPr>
      <t>According to the Act, the provision of the information sought is compulsory.</t>
    </r>
  </si>
  <si>
    <t>Confidentiality</t>
  </si>
  <si>
    <t>According to section 17 of the Statistics Act, 1999 (Act No. 6 of 1999) your completed questionnaire remains confidential to Statistics South Africa (Stats SA).</t>
  </si>
  <si>
    <t>Due date</t>
  </si>
  <si>
    <t>Help available</t>
  </si>
  <si>
    <t>If you experience problems in completing this questionnaire or find that you may have difficulty in meeting the deadline, please contact:</t>
  </si>
  <si>
    <t xml:space="preserve">Contact persons: Simon Kgomo/ William Mello/Jimmy Ledwaba </t>
  </si>
  <si>
    <t xml:space="preserve">Postal address: Statistics South Africa </t>
  </si>
  <si>
    <t>Telephone number: (012) 310 8521/310 8673/337 6467</t>
  </si>
  <si>
    <t>Private Bag X44</t>
  </si>
  <si>
    <t>Pretoria</t>
  </si>
  <si>
    <t>Email address:</t>
  </si>
  <si>
    <t>1000</t>
  </si>
  <si>
    <t>WilliamMe@statssa.gov.za</t>
  </si>
  <si>
    <t>JimmyL@statssa.gov.za</t>
  </si>
  <si>
    <t>Person whom Stats SA should contact if any queries arise regarding the completed questionnaire:</t>
  </si>
  <si>
    <t>Name:</t>
  </si>
  <si>
    <t>Telephone number:</t>
  </si>
  <si>
    <t>Position or title:</t>
  </si>
  <si>
    <t>Fax number:</t>
  </si>
  <si>
    <t>Signature:</t>
  </si>
  <si>
    <t>Date:</t>
  </si>
  <si>
    <t>Cellphone:</t>
  </si>
  <si>
    <t>General notes</t>
  </si>
  <si>
    <t>For this survey:</t>
  </si>
  <si>
    <r>
      <t xml:space="preserve">Indicate all monetary values </t>
    </r>
    <r>
      <rPr>
        <b/>
        <sz val="10"/>
        <rFont val="Arial"/>
        <family val="2"/>
      </rPr>
      <t>in Rand thousands</t>
    </r>
    <r>
      <rPr>
        <sz val="10"/>
        <rFont val="Arial"/>
        <family val="2"/>
      </rPr>
      <t xml:space="preserve"> (R'000). Where the values in your accounts are not expressed in thousands, round them off to the nearest Rand thousand. </t>
    </r>
  </si>
  <si>
    <t>▪</t>
  </si>
  <si>
    <r>
      <rPr>
        <b/>
        <sz val="10"/>
        <rFont val="Arial"/>
        <family val="2"/>
      </rPr>
      <t>Residential buildings includes:</t>
    </r>
    <r>
      <rPr>
        <sz val="10"/>
        <rFont val="Arial"/>
        <family val="2"/>
      </rPr>
      <t xml:space="preserve"> houses, flats, hostels and other accommodation and hotels.</t>
    </r>
  </si>
  <si>
    <r>
      <rPr>
        <b/>
        <sz val="10"/>
        <rFont val="Arial"/>
        <family val="2"/>
      </rPr>
      <t>Expenditure on non-residential buildings includes:</t>
    </r>
    <r>
      <rPr>
        <sz val="10"/>
        <rFont val="Arial"/>
        <family val="2"/>
      </rPr>
      <t xml:space="preserve"> offices, clinics, hospitals, restaurants.</t>
    </r>
  </si>
  <si>
    <r>
      <rPr>
        <b/>
        <sz val="10"/>
        <rFont val="Arial"/>
        <family val="2"/>
      </rPr>
      <t xml:space="preserve">Roads, streets and bridges includes: </t>
    </r>
    <r>
      <rPr>
        <sz val="10"/>
        <rFont val="Arial"/>
        <family val="2"/>
      </rPr>
      <t>building of national and provincial roads as well as expenditure on improvements that can be regarded as capital works (for example, resurfacing of roads).</t>
    </r>
  </si>
  <si>
    <r>
      <rPr>
        <b/>
        <sz val="10"/>
        <rFont val="Arial"/>
        <family val="2"/>
      </rPr>
      <t>Water schemes and other water works includes:</t>
    </r>
    <r>
      <rPr>
        <sz val="10"/>
        <rFont val="Arial"/>
        <family val="2"/>
      </rPr>
      <t xml:space="preserve"> dams, reservoirs, canals, pipelines, tunnels, water schemes and water purification works.</t>
    </r>
  </si>
  <si>
    <r>
      <rPr>
        <b/>
        <sz val="10"/>
        <rFont val="Arial"/>
        <family val="2"/>
      </rPr>
      <t xml:space="preserve">Electricity supply includes: </t>
    </r>
    <r>
      <rPr>
        <sz val="10"/>
        <rFont val="Arial"/>
        <family val="2"/>
      </rPr>
      <t>electricity networks and street lighting projects.</t>
    </r>
  </si>
  <si>
    <r>
      <rPr>
        <b/>
        <sz val="10"/>
        <rFont val="Arial"/>
        <family val="2"/>
      </rPr>
      <t>Other new construction works includes:</t>
    </r>
    <r>
      <rPr>
        <sz val="10"/>
        <rFont val="Arial"/>
        <family val="2"/>
      </rPr>
      <t xml:space="preserve"> fencing, factory foundations, work in progress of infrastructural assets that have not been categorised.</t>
    </r>
  </si>
  <si>
    <r>
      <rPr>
        <b/>
        <sz val="10"/>
        <rFont val="Arial"/>
        <family val="2"/>
      </rPr>
      <t>Computer software includes:</t>
    </r>
    <r>
      <rPr>
        <sz val="10"/>
        <rFont val="Arial"/>
        <family val="2"/>
      </rPr>
      <t xml:space="preserve"> payments to contractors who are developing software for use by this business, purchases of existing software, purchase or development of large databases, installation costs, and computer software capitalised.</t>
    </r>
  </si>
  <si>
    <r>
      <rPr>
        <b/>
        <sz val="10"/>
        <rFont val="Arial"/>
        <family val="2"/>
      </rPr>
      <t xml:space="preserve">Specialised vehicles: </t>
    </r>
    <r>
      <rPr>
        <sz val="10"/>
        <rFont val="Arial"/>
        <family val="2"/>
      </rPr>
      <t>refers to those vehicles that are designed specifically to perform a specific task, e.g. water crafts, fire engines, ambulances.</t>
    </r>
  </si>
  <si>
    <t>Capital expenditure</t>
  </si>
  <si>
    <t>Quest No.</t>
  </si>
  <si>
    <t>Type of capital expenditure</t>
  </si>
  <si>
    <t>Additions during the year</t>
  </si>
  <si>
    <t>Under construction</t>
  </si>
  <si>
    <t xml:space="preserve">Total capital expenditure </t>
  </si>
  <si>
    <t>R' 000</t>
  </si>
  <si>
    <t>Comment/Reason</t>
  </si>
  <si>
    <t>1.1</t>
  </si>
  <si>
    <t>Furniture and fittings</t>
  </si>
  <si>
    <t>1.2</t>
  </si>
  <si>
    <t>Office equipment</t>
  </si>
  <si>
    <t>1.3</t>
  </si>
  <si>
    <t>Computer equipment</t>
  </si>
  <si>
    <t>1.4</t>
  </si>
  <si>
    <t>Emergency equipment</t>
  </si>
  <si>
    <t>1.5</t>
  </si>
  <si>
    <t xml:space="preserve">Laboratory equipment     </t>
  </si>
  <si>
    <t>1.6</t>
  </si>
  <si>
    <t xml:space="preserve">Network equipment       </t>
  </si>
  <si>
    <t>1.7</t>
  </si>
  <si>
    <t>Councillors' regalia</t>
  </si>
  <si>
    <t>1.8</t>
  </si>
  <si>
    <t>Bins and containers</t>
  </si>
  <si>
    <t>1.9</t>
  </si>
  <si>
    <t>Plant and equipment</t>
  </si>
  <si>
    <t>1.10</t>
  </si>
  <si>
    <t xml:space="preserve">Rolling stock and containers   </t>
  </si>
  <si>
    <t>1.11</t>
  </si>
  <si>
    <t>Other plant, machinery and equipment</t>
  </si>
  <si>
    <t>2.1</t>
  </si>
  <si>
    <t>2.1.1</t>
  </si>
  <si>
    <t>Motor vehicles</t>
  </si>
  <si>
    <t>2.2</t>
  </si>
  <si>
    <t>2.2.1</t>
  </si>
  <si>
    <t>Refuse</t>
  </si>
  <si>
    <t>2.2.2</t>
  </si>
  <si>
    <t>Fire</t>
  </si>
  <si>
    <t>2.2.3</t>
  </si>
  <si>
    <t>Conservancy</t>
  </si>
  <si>
    <t>2.2.4</t>
  </si>
  <si>
    <t>Ambulances</t>
  </si>
  <si>
    <t>2.2.5</t>
  </si>
  <si>
    <t xml:space="preserve">Aircraft </t>
  </si>
  <si>
    <t>2.2.6</t>
  </si>
  <si>
    <t xml:space="preserve">Locomotives                                                                                                                                                                                                                                                    </t>
  </si>
  <si>
    <t>2.2.7</t>
  </si>
  <si>
    <t xml:space="preserve">Ships                                                                                                                                                                                                                                         </t>
  </si>
  <si>
    <t>2.2.8</t>
  </si>
  <si>
    <t xml:space="preserve">Watercrafts     </t>
  </si>
  <si>
    <t>2.2.9</t>
  </si>
  <si>
    <t xml:space="preserve">Trucks                                                                                                                                                                                                                                                         </t>
  </si>
  <si>
    <t>2.2.10</t>
  </si>
  <si>
    <t>TEST</t>
  </si>
  <si>
    <t>Total capital expenditure</t>
  </si>
  <si>
    <t>Total other fixed assets</t>
  </si>
  <si>
    <t>3.1</t>
  </si>
  <si>
    <t>Subtotal: Intangible assets</t>
  </si>
  <si>
    <t>3.1.1</t>
  </si>
  <si>
    <t>3.1.2</t>
  </si>
  <si>
    <t>Patents, copyright, brand names and trademarks</t>
  </si>
  <si>
    <t>3.1.3</t>
  </si>
  <si>
    <t>Other intangible assets</t>
  </si>
  <si>
    <t>3.2</t>
  </si>
  <si>
    <t>Subtotal: Heritage assets</t>
  </si>
  <si>
    <t>3.2.1</t>
  </si>
  <si>
    <t>Historical buildings</t>
  </si>
  <si>
    <t>3.2.2</t>
  </si>
  <si>
    <t>Paintings and art galleries</t>
  </si>
  <si>
    <t>3.2.3</t>
  </si>
  <si>
    <t>Other heritage assets</t>
  </si>
  <si>
    <t>3.3</t>
  </si>
  <si>
    <t>Subtotal: Cultivated assets</t>
  </si>
  <si>
    <t>3.3.1</t>
  </si>
  <si>
    <t>Animals</t>
  </si>
  <si>
    <t>3.3.2</t>
  </si>
  <si>
    <t>Trees/plants</t>
  </si>
  <si>
    <t>3.3.3</t>
  </si>
  <si>
    <t>Other cultivated assets</t>
  </si>
  <si>
    <t>4.1</t>
  </si>
  <si>
    <t>4.1.1</t>
  </si>
  <si>
    <t>4.1.2</t>
  </si>
  <si>
    <t>Cost of developing land</t>
  </si>
  <si>
    <t>4.2</t>
  </si>
  <si>
    <t>4.2.1</t>
  </si>
  <si>
    <t>4.2.1.1</t>
  </si>
  <si>
    <t>Flats</t>
  </si>
  <si>
    <t>4.2.1.2</t>
  </si>
  <si>
    <t>Holiday chalets</t>
  </si>
  <si>
    <t>4.2.1.3</t>
  </si>
  <si>
    <t>Hostels</t>
  </si>
  <si>
    <t>4.2.1.4</t>
  </si>
  <si>
    <t>Houses</t>
  </si>
  <si>
    <t>4.2.1.5</t>
  </si>
  <si>
    <t>4.2.1.6</t>
  </si>
  <si>
    <t>Motels</t>
  </si>
  <si>
    <t>4.2.1.7</t>
  </si>
  <si>
    <t>Nursing homes</t>
  </si>
  <si>
    <t>4.2.1.8</t>
  </si>
  <si>
    <t xml:space="preserve">Old-age homes </t>
  </si>
  <si>
    <t>4.2.1.9</t>
  </si>
  <si>
    <t>Townhouses</t>
  </si>
  <si>
    <t>4.2.1.10</t>
  </si>
  <si>
    <t>Other residential buildings</t>
  </si>
  <si>
    <t>4.2.2</t>
  </si>
  <si>
    <t>4.2.2.1</t>
  </si>
  <si>
    <t>Offices</t>
  </si>
  <si>
    <t>4.2.2.2</t>
  </si>
  <si>
    <t>Clinics</t>
  </si>
  <si>
    <t>4.2.2.3</t>
  </si>
  <si>
    <t>Hospitals</t>
  </si>
  <si>
    <t>4.2.2.4</t>
  </si>
  <si>
    <t>Libraries</t>
  </si>
  <si>
    <t>4.2.2.5</t>
  </si>
  <si>
    <t>Community halls</t>
  </si>
  <si>
    <t>4.2.2.6</t>
  </si>
  <si>
    <t>Civic buildings</t>
  </si>
  <si>
    <t>4.2.2.7</t>
  </si>
  <si>
    <t>Housing rental stock</t>
  </si>
  <si>
    <t>Other non-residential buildings</t>
  </si>
  <si>
    <t>4.3</t>
  </si>
  <si>
    <t>4.3.1</t>
  </si>
  <si>
    <t>4.3.1.1</t>
  </si>
  <si>
    <t>4.3.1.2</t>
  </si>
  <si>
    <t>4.3.1.3</t>
  </si>
  <si>
    <t>4.3.1.4</t>
  </si>
  <si>
    <t>4.3.1.5</t>
  </si>
  <si>
    <t>4.3.1.6</t>
  </si>
  <si>
    <t>4.3.1.7</t>
  </si>
  <si>
    <t>4.3.1.8</t>
  </si>
  <si>
    <t>4.3.1.9</t>
  </si>
  <si>
    <t>4.3.1.10</t>
  </si>
  <si>
    <t>4.3.2</t>
  </si>
  <si>
    <t>4.3.2.1</t>
  </si>
  <si>
    <t>4.3.2.2</t>
  </si>
  <si>
    <t>4.3.2.3</t>
  </si>
  <si>
    <t>4.3.2.4</t>
  </si>
  <si>
    <t>4.3.2.5</t>
  </si>
  <si>
    <t>4.3.2.6</t>
  </si>
  <si>
    <t>4.3.2.7</t>
  </si>
  <si>
    <t>Part 2 - Capital expenditure</t>
  </si>
  <si>
    <t>R'000</t>
  </si>
  <si>
    <t>Total new construction works</t>
  </si>
  <si>
    <t>5.1</t>
  </si>
  <si>
    <t>Roads, streets and bridges</t>
  </si>
  <si>
    <t>5.2</t>
  </si>
  <si>
    <t xml:space="preserve">Total expenditure buildings </t>
  </si>
  <si>
    <t>5.2.1</t>
  </si>
  <si>
    <t>Subtotal: Residential buildings</t>
  </si>
  <si>
    <t>5.2.1.1</t>
  </si>
  <si>
    <t>5.2.1.2</t>
  </si>
  <si>
    <t>5.2.1.3</t>
  </si>
  <si>
    <t>5.2.1.4</t>
  </si>
  <si>
    <t>5.2.1.5</t>
  </si>
  <si>
    <t>5.2.1.6</t>
  </si>
  <si>
    <t>5.2.1.7</t>
  </si>
  <si>
    <t>5.2.1.8</t>
  </si>
  <si>
    <t>5.2.1.9</t>
  </si>
  <si>
    <t>5.2.1.10</t>
  </si>
  <si>
    <t>5.2.2</t>
  </si>
  <si>
    <t>Subtotal: Non-residential buildings</t>
  </si>
  <si>
    <t>5.2.2.1</t>
  </si>
  <si>
    <t>5.2.2.2</t>
  </si>
  <si>
    <t>5.2.2.3</t>
  </si>
  <si>
    <t>5.2.2.4</t>
  </si>
  <si>
    <t>5.2.2.5</t>
  </si>
  <si>
    <t>5.2.2.6</t>
  </si>
  <si>
    <t>5.2.2.7</t>
  </si>
  <si>
    <t>5.2.2.8</t>
  </si>
  <si>
    <t>Firms</t>
  </si>
  <si>
    <t>5.3</t>
  </si>
  <si>
    <t>Subtotal: Community assets</t>
  </si>
  <si>
    <t>5.3.1</t>
  </si>
  <si>
    <t>Parks and gardens</t>
  </si>
  <si>
    <t>5.3.2</t>
  </si>
  <si>
    <t>Recreation centres</t>
  </si>
  <si>
    <t>5.3.3</t>
  </si>
  <si>
    <t>Sports facilities</t>
  </si>
  <si>
    <t>5.3.4</t>
  </si>
  <si>
    <t>Cemeteries</t>
  </si>
  <si>
    <t>5.3.5</t>
  </si>
  <si>
    <t>Beach improvements</t>
  </si>
  <si>
    <t>5.3.6</t>
  </si>
  <si>
    <t>Other community assets</t>
  </si>
  <si>
    <t>5.4</t>
  </si>
  <si>
    <t>Subtotal: Electricity</t>
  </si>
  <si>
    <t>5.4.1</t>
  </si>
  <si>
    <t>Electricity mains</t>
  </si>
  <si>
    <t>5.4.2</t>
  </si>
  <si>
    <t>Electricity generation</t>
  </si>
  <si>
    <t>5.4.3</t>
  </si>
  <si>
    <t>Electricity peak load equipment</t>
  </si>
  <si>
    <t>5.4.4</t>
  </si>
  <si>
    <t>Street lighting</t>
  </si>
  <si>
    <t>5.5</t>
  </si>
  <si>
    <t>Subtotal: Water</t>
  </si>
  <si>
    <t>5.5.1</t>
  </si>
  <si>
    <t>Water purification plants</t>
  </si>
  <si>
    <t>5.5.2</t>
  </si>
  <si>
    <t xml:space="preserve">Dams and reservoirs </t>
  </si>
  <si>
    <t>5.5.3</t>
  </si>
  <si>
    <t>Water meters</t>
  </si>
  <si>
    <t>5.5.4</t>
  </si>
  <si>
    <t>Water mains</t>
  </si>
  <si>
    <t>5.6</t>
  </si>
  <si>
    <t>Subtotal: Sewerage and sanitation</t>
  </si>
  <si>
    <t>5.6.1</t>
  </si>
  <si>
    <t>Sewerage pump station</t>
  </si>
  <si>
    <t>5.6.2</t>
  </si>
  <si>
    <t>Sewerage mains and purification</t>
  </si>
  <si>
    <t>5.7</t>
  </si>
  <si>
    <t>Subtotal: Other new construction works</t>
  </si>
  <si>
    <t>5.7.1</t>
  </si>
  <si>
    <t>Refuse/landfill sites</t>
  </si>
  <si>
    <t>5.7.2</t>
  </si>
  <si>
    <t xml:space="preserve">Canals, pipelines and tunnels </t>
  </si>
  <si>
    <t>5.7.3</t>
  </si>
  <si>
    <t xml:space="preserve">Power stations                                                                                                                                                                                                                                                 </t>
  </si>
  <si>
    <t>5.7.4</t>
  </si>
  <si>
    <t xml:space="preserve">Airports                                                                                                                                                                                                                                                       </t>
  </si>
  <si>
    <t>5.7.5</t>
  </si>
  <si>
    <t xml:space="preserve">Port facilities     </t>
  </si>
  <si>
    <t>5.7.6</t>
  </si>
  <si>
    <t>Other construction works</t>
  </si>
  <si>
    <t>Subtotal: Leased assets and Investment property</t>
  </si>
  <si>
    <t>6.1</t>
  </si>
  <si>
    <t>6.2</t>
  </si>
  <si>
    <t>Investment property</t>
  </si>
  <si>
    <t>Comments</t>
  </si>
  <si>
    <t>1.     To minimise queries from Stats SA regarding the data provided, please provide comments on:</t>
  </si>
  <si>
    <t>2.     Please provide an estimate of the time taken to complete this questionnaire.</t>
  </si>
  <si>
    <t xml:space="preserve">           hours :            </t>
  </si>
  <si>
    <t xml:space="preserve"> minutes :</t>
  </si>
  <si>
    <t>3.     Please indicate your preferred way of reporting information to Stats SA.</t>
  </si>
  <si>
    <t>Mail</t>
  </si>
  <si>
    <t>Postal Address</t>
  </si>
  <si>
    <t>...........................................</t>
  </si>
  <si>
    <t>Fax</t>
  </si>
  <si>
    <t>Email</t>
  </si>
  <si>
    <t>Please retain a copy of this questionnaire for your records.</t>
  </si>
  <si>
    <t>Ensure that the front page is completed.</t>
  </si>
  <si>
    <t>Thank you for completing this questionnaire.</t>
  </si>
  <si>
    <t xml:space="preserve">SimonKg@statssa.gov.za </t>
  </si>
  <si>
    <t xml:space="preserve">Email address: </t>
  </si>
  <si>
    <t xml:space="preserve">locgovt@statssa.gov.za </t>
  </si>
  <si>
    <t>• Changes in this institution (e.g. amalgamations);</t>
  </si>
  <si>
    <t>• Any unusual circumstances affecting the data provided; and</t>
  </si>
  <si>
    <t>• Any other difficulties with the completion of the questionnaire.</t>
  </si>
  <si>
    <r>
      <t xml:space="preserve">Please complete this questionnaire and return it in the enclosed business reply service envelope or fax it to Stats SA not later than </t>
    </r>
    <r>
      <rPr>
        <b/>
        <sz val="12"/>
        <rFont val="Arial"/>
        <family val="2"/>
      </rPr>
      <t xml:space="preserve">29 September 2017. </t>
    </r>
    <r>
      <rPr>
        <sz val="12"/>
        <rFont val="Arial"/>
        <family val="2"/>
      </rPr>
      <t>Stats SA recommends that you retain a copy to refer to in the event of a query.</t>
    </r>
  </si>
  <si>
    <t>Fax number: 086 608 7160</t>
  </si>
  <si>
    <t>• Each entry in the different sheets of this workbook;</t>
  </si>
  <si>
    <t>4.2.1.11</t>
  </si>
  <si>
    <t>5.2.1.11</t>
  </si>
  <si>
    <t>4.3.1.11</t>
  </si>
  <si>
    <t>•</t>
  </si>
  <si>
    <r>
      <t>Housing rental stock:</t>
    </r>
    <r>
      <rPr>
        <sz val="10"/>
        <rFont val="Arial"/>
        <family val="2"/>
      </rPr>
      <t xml:space="preserve"> refers to the rehabilation or construction of low cost housing intended to help the poor individuals who earn income below a given threshold</t>
    </r>
  </si>
  <si>
    <t>Other specialised vehicles</t>
  </si>
  <si>
    <t>Institutions for the disabled and rehabilitation centres</t>
  </si>
  <si>
    <t>Acquisition of land</t>
  </si>
  <si>
    <t>Total expenditure on land and existing buildings</t>
  </si>
  <si>
    <t>Reference number</t>
  </si>
  <si>
    <t>Legal name</t>
  </si>
  <si>
    <t>Trading name</t>
  </si>
  <si>
    <t>Postal code</t>
  </si>
  <si>
    <r>
      <t>­</t>
    </r>
    <r>
      <rPr>
        <b/>
        <i/>
        <sz val="10"/>
        <color theme="1"/>
        <rFont val="Arial"/>
        <family val="2"/>
      </rPr>
      <t xml:space="preserve"> Please correct any errors in the address label above.</t>
    </r>
  </si>
  <si>
    <r>
      <t>¯</t>
    </r>
    <r>
      <rPr>
        <b/>
        <sz val="10"/>
        <color theme="1"/>
        <rFont val="Arial"/>
        <family val="2"/>
      </rPr>
      <t xml:space="preserve"> </t>
    </r>
    <r>
      <rPr>
        <b/>
        <i/>
        <sz val="10"/>
        <color theme="1"/>
        <rFont val="Arial"/>
        <family val="2"/>
      </rPr>
      <t>When contacting Stats SA, please quote this number:</t>
    </r>
  </si>
  <si>
    <t>Address</t>
  </si>
  <si>
    <t>Computer software</t>
  </si>
  <si>
    <t>0001</t>
  </si>
  <si>
    <t xml:space="preserve">Name: </t>
  </si>
  <si>
    <t xml:space="preserve">Position or title: </t>
  </si>
  <si>
    <t xml:space="preserve">Signature: </t>
  </si>
  <si>
    <t xml:space="preserve">Date: </t>
  </si>
  <si>
    <t xml:space="preserve">SimonNk@statssa.gov.za </t>
  </si>
  <si>
    <t>Loans granted and transfers to other institutions.</t>
  </si>
  <si>
    <t>Transfer of capital assets from other insitutions (e.g. donations, inheritances, etc.)</t>
  </si>
  <si>
    <t>Transfer of work-in-progress from previous years to the current year's capital expenditure.</t>
  </si>
  <si>
    <t xml:space="preserve">Provision for capital expenditure  </t>
  </si>
  <si>
    <t>The natural growth of biological assets through size and birth.</t>
  </si>
  <si>
    <t>Capital expenditure excludes</t>
  </si>
  <si>
    <t>Finance lease/Right-of-use Assets.</t>
  </si>
  <si>
    <t>All accruals related to capital projects (eg. Retention included with WIP)</t>
  </si>
  <si>
    <t>Borrowing costs of all qualifying capital assets.</t>
  </si>
  <si>
    <t>All expenditure on construction works, land and existing buildings, fees payable to architects, engineers and other professional enterprises (firms) relating to the different construction items, machinery and equipment, computer hardware and software and capital expenditure financed from loans or grants received from other public institutions.</t>
  </si>
  <si>
    <t>Capital expenditure includes</t>
  </si>
  <si>
    <t>Payments to contractors who are developing software for use by this institution, purchases of existing software, purchases or development of large databases, installation costs, and computer software capitalised.</t>
  </si>
  <si>
    <t>Total expenditure on buildings - acquisition of existing buildings (For leased assets and investment property see 6.1 and 6,2)</t>
  </si>
  <si>
    <t>Total expenditure on buildings - renovation and alterations (For leased assets and investment property see 6.1 and 6,2)</t>
  </si>
  <si>
    <r>
      <t xml:space="preserve">Total: Transport equipment </t>
    </r>
    <r>
      <rPr>
        <b/>
        <sz val="11"/>
        <color rgb="FF0000FF"/>
        <rFont val="Arial"/>
        <family val="2"/>
      </rPr>
      <t>(For leased assets see 6.1)</t>
    </r>
  </si>
  <si>
    <r>
      <t>Subtotal: Specialised vehicles</t>
    </r>
    <r>
      <rPr>
        <b/>
        <sz val="11"/>
        <color rgb="FF0000FF"/>
        <rFont val="Arial"/>
        <family val="2"/>
      </rPr>
      <t xml:space="preserve"> (For leased assets see 6.1)</t>
    </r>
  </si>
  <si>
    <r>
      <t xml:space="preserve">Total: Plant, machinery and equipment </t>
    </r>
    <r>
      <rPr>
        <b/>
        <sz val="11"/>
        <color rgb="FF0000FF"/>
        <rFont val="Arial"/>
        <family val="2"/>
      </rPr>
      <t>(For leased assets see 6.1)</t>
    </r>
  </si>
  <si>
    <r>
      <t>Leased assets</t>
    </r>
    <r>
      <rPr>
        <sz val="10"/>
        <color rgb="FF0000FF"/>
        <rFont val="Arial"/>
        <family val="2"/>
      </rPr>
      <t>/Right-of-use assets</t>
    </r>
  </si>
  <si>
    <r>
      <t>Total expenditure on land (</t>
    </r>
    <r>
      <rPr>
        <b/>
        <sz val="10"/>
        <color rgb="FF0000FF"/>
        <rFont val="Arial"/>
        <family val="2"/>
      </rPr>
      <t>For investment property see  6.2)</t>
    </r>
  </si>
  <si>
    <r>
      <t>Subtotal: Non-residential buildings (</t>
    </r>
    <r>
      <rPr>
        <b/>
        <sz val="10"/>
        <color rgb="FF0000FF"/>
        <rFont val="Arial"/>
        <family val="2"/>
      </rPr>
      <t>For leased assets and investment property see 6.1 and 6.2</t>
    </r>
    <r>
      <rPr>
        <b/>
        <sz val="10"/>
        <color theme="1"/>
        <rFont val="Arial"/>
        <family val="2"/>
      </rPr>
      <t>)</t>
    </r>
  </si>
  <si>
    <r>
      <t>Subtotal: Residential buildings (</t>
    </r>
    <r>
      <rPr>
        <b/>
        <sz val="10"/>
        <color rgb="FF0000FF"/>
        <rFont val="Arial"/>
        <family val="2"/>
      </rPr>
      <t>For leased assets and investment property see 6.1 and 6.2</t>
    </r>
    <r>
      <rPr>
        <b/>
        <sz val="10"/>
        <color theme="1"/>
        <rFont val="Arial"/>
        <family val="2"/>
      </rPr>
      <t>)</t>
    </r>
  </si>
  <si>
    <r>
      <t>Subtotal: Motor vehicles (</t>
    </r>
    <r>
      <rPr>
        <b/>
        <sz val="11"/>
        <color rgb="FF0000FF"/>
        <rFont val="Arial"/>
        <family val="2"/>
      </rPr>
      <t>For leased assets see 6.1)</t>
    </r>
  </si>
  <si>
    <t>Survey of capital expenditure by public sector institutions for the financial year ended 2022</t>
  </si>
  <si>
    <t>Telephone number: (012) 310 8521/310 8582/337 6467/406 3185/406 3225</t>
  </si>
  <si>
    <t>Provide capital expenditure incurred by this institution during the financial year ended 2022.</t>
  </si>
  <si>
    <t>Capital expenditure financial year ended 2022</t>
  </si>
  <si>
    <t>TebogoRa@statssa.gov.za</t>
  </si>
  <si>
    <t>PaulMak@statssa.gov.za</t>
  </si>
  <si>
    <t>Contact persons: Simon Kgomo/Simon Nkosi /Jimmy Ledwaba/                        Tebogo Ramodike/Paul Makhele</t>
  </si>
  <si>
    <t xml:space="preserve">COMPLETE THE LEGAL NAME OF THE ENTITY: 
</t>
  </si>
  <si>
    <t xml:space="preserve">ENTERPRISE NUMBER (office use only) :
</t>
  </si>
  <si>
    <r>
      <t>Please complete this questionnaire and e-mail it to Statistics South Africa not later than</t>
    </r>
    <r>
      <rPr>
        <b/>
        <sz val="12"/>
        <rFont val="Arial"/>
        <family val="2"/>
      </rPr>
      <t xml:space="preserve"> 30 June 2023. </t>
    </r>
    <r>
      <rPr>
        <sz val="12"/>
        <rFont val="Arial"/>
        <family val="2"/>
      </rPr>
      <t>Stats SA recommends that you retain a copy to refer to in the event of a query.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</si>
</sst>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41"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6"/>
      <name val="Arial"/>
      <family val="2"/>
    </font>
    <font>
      <b/>
      <sz val="10"/>
      <name val="Symbol"/>
      <family val="1"/>
      <charset val="2"/>
    </font>
    <font>
      <b/>
      <sz val="12"/>
      <name val="Arial"/>
      <family val="2"/>
    </font>
    <font>
      <sz val="12"/>
      <name val="Arial"/>
      <family val="2"/>
    </font>
    <font>
      <b/>
      <sz val="12"/>
      <name val="Symbol"/>
      <family val="1"/>
      <charset val="2"/>
    </font>
    <font>
      <u/>
      <sz val="10"/>
      <color indexed="12"/>
      <name val="Arial"/>
      <family val="2"/>
    </font>
    <font>
      <b/>
      <u/>
      <sz val="10"/>
      <color indexed="12"/>
      <name val="Arial"/>
      <family val="2"/>
    </font>
    <font>
      <u/>
      <sz val="11"/>
      <color theme="10"/>
      <name val="Calibri"/>
      <family val="2"/>
      <scheme val="minor"/>
    </font>
    <font>
      <b/>
      <i/>
      <sz val="12"/>
      <name val="Arial"/>
      <family val="2"/>
    </font>
    <font>
      <b/>
      <i/>
      <sz val="10"/>
      <name val="Arial"/>
      <family val="2"/>
    </font>
    <font>
      <b/>
      <sz val="10"/>
      <name val="Arial"/>
      <family val="2"/>
    </font>
    <font>
      <b/>
      <i/>
      <u/>
      <sz val="11"/>
      <name val="Arial"/>
      <family val="2"/>
    </font>
    <font>
      <sz val="11"/>
      <name val="Arial"/>
      <family val="2"/>
    </font>
    <font>
      <sz val="12"/>
      <name val="Calibri"/>
      <family val="2"/>
    </font>
    <font>
      <sz val="11"/>
      <name val="Symbol"/>
      <family val="1"/>
      <charset val="2"/>
    </font>
    <font>
      <sz val="10"/>
      <name val="Symbol"/>
      <family val="1"/>
      <charset val="2"/>
    </font>
    <font>
      <b/>
      <sz val="11"/>
      <name val="Arial"/>
      <family val="2"/>
    </font>
    <font>
      <sz val="10"/>
      <color theme="1"/>
      <name val="Calibri"/>
      <family val="2"/>
      <scheme val="minor"/>
    </font>
    <font>
      <i/>
      <sz val="10"/>
      <color theme="1"/>
      <name val="Calibri"/>
      <family val="2"/>
      <scheme val="minor"/>
    </font>
    <font>
      <sz val="10"/>
      <color theme="1"/>
      <name val="Arial"/>
      <family val="2"/>
    </font>
    <font>
      <b/>
      <sz val="10"/>
      <color theme="1"/>
      <name val="Arial"/>
      <family val="2"/>
    </font>
    <font>
      <i/>
      <sz val="10"/>
      <color theme="1"/>
      <name val="Arial"/>
      <family val="2"/>
    </font>
    <font>
      <b/>
      <u/>
      <sz val="11"/>
      <color rgb="FF0000FF"/>
      <name val="Calibri"/>
      <family val="2"/>
      <scheme val="minor"/>
    </font>
    <font>
      <b/>
      <u/>
      <sz val="12"/>
      <color rgb="FF0000FF"/>
      <name val="Arial"/>
      <family val="2"/>
    </font>
    <font>
      <b/>
      <u/>
      <sz val="10"/>
      <color rgb="FF0000FF"/>
      <name val="Arial"/>
      <family val="2"/>
    </font>
    <font>
      <sz val="10"/>
      <color theme="1"/>
      <name val="Times New Roman"/>
      <family val="1"/>
    </font>
    <font>
      <b/>
      <i/>
      <sz val="10"/>
      <color theme="1"/>
      <name val="Arial"/>
      <family val="2"/>
    </font>
    <font>
      <b/>
      <sz val="10"/>
      <color theme="1"/>
      <name val="Symbol"/>
      <family val="1"/>
      <charset val="2"/>
    </font>
    <font>
      <b/>
      <i/>
      <u/>
      <sz val="11"/>
      <color rgb="FF0000FF"/>
      <name val="Calibri"/>
      <family val="2"/>
      <scheme val="minor"/>
    </font>
    <font>
      <b/>
      <i/>
      <u/>
      <sz val="12"/>
      <color rgb="FF0000FF"/>
      <name val="Arial"/>
      <family val="2"/>
    </font>
    <font>
      <b/>
      <i/>
      <sz val="10"/>
      <color rgb="FF0000FF"/>
      <name val="Arial"/>
      <family val="2"/>
    </font>
    <font>
      <i/>
      <sz val="10"/>
      <name val="Arial"/>
      <family val="2"/>
    </font>
    <font>
      <b/>
      <i/>
      <sz val="12"/>
      <color rgb="FF0000FF"/>
      <name val="Arial"/>
      <family val="2"/>
    </font>
    <font>
      <b/>
      <sz val="10"/>
      <color rgb="FF0000FF"/>
      <name val="Arial"/>
      <family val="2"/>
    </font>
    <font>
      <sz val="10"/>
      <color rgb="FF0000FF"/>
      <name val="Arial"/>
      <family val="2"/>
    </font>
    <font>
      <b/>
      <sz val="11"/>
      <color theme="1"/>
      <name val="Calibri"/>
      <family val="2"/>
      <scheme val="minor"/>
    </font>
    <font>
      <b/>
      <sz val="11"/>
      <color rgb="FF0000FF"/>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34998626667073579"/>
        <bgColor indexed="64"/>
      </patternFill>
    </fill>
    <fill>
      <patternFill patternType="solid">
        <fgColor theme="2"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Dashed">
        <color indexed="64"/>
      </bottom>
      <diagonal/>
    </border>
    <border>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right style="thin">
        <color indexed="64"/>
      </right>
      <top style="mediumDashed">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xf numFmtId="0" fontId="3" fillId="0" borderId="0"/>
    <xf numFmtId="0" fontId="3" fillId="0" borderId="0"/>
    <xf numFmtId="0" fontId="3" fillId="0" borderId="0"/>
    <xf numFmtId="0" fontId="3" fillId="0" borderId="0"/>
  </cellStyleXfs>
  <cellXfs count="366">
    <xf numFmtId="0" fontId="0" fillId="0" borderId="0" xfId="0"/>
    <xf numFmtId="0" fontId="3" fillId="0" borderId="0" xfId="1"/>
    <xf numFmtId="0" fontId="4" fillId="0" borderId="0" xfId="1" applyFont="1" applyAlignment="1">
      <alignment horizontal="right"/>
    </xf>
    <xf numFmtId="0" fontId="3" fillId="0" borderId="0" xfId="1" applyFont="1"/>
    <xf numFmtId="0" fontId="7" fillId="0" borderId="0" xfId="1" applyFont="1" applyBorder="1" applyAlignment="1">
      <alignment vertical="center" wrapText="1"/>
    </xf>
    <xf numFmtId="0" fontId="7" fillId="0" borderId="0" xfId="1" applyFont="1" applyBorder="1" applyAlignment="1" applyProtection="1">
      <alignment vertical="center" wrapText="1"/>
      <protection locked="0"/>
    </xf>
    <xf numFmtId="0" fontId="7" fillId="0" borderId="0" xfId="1" applyFont="1"/>
    <xf numFmtId="0" fontId="7" fillId="0" borderId="0" xfId="1" applyFont="1" applyFill="1" applyAlignment="1">
      <alignment vertical="center" wrapText="1"/>
    </xf>
    <xf numFmtId="0" fontId="7" fillId="0" borderId="0" xfId="1" applyFont="1" applyFill="1" applyAlignment="1">
      <alignment horizontal="left" vertical="top" wrapText="1"/>
    </xf>
    <xf numFmtId="0" fontId="7" fillId="0" borderId="0" xfId="1" applyFont="1" applyFill="1" applyAlignment="1">
      <alignment vertical="top" wrapText="1"/>
    </xf>
    <xf numFmtId="0" fontId="7" fillId="0" borderId="0" xfId="1" applyFont="1" applyAlignment="1">
      <alignment vertical="top" wrapText="1"/>
    </xf>
    <xf numFmtId="0" fontId="7" fillId="0" borderId="0" xfId="1" applyFont="1" applyAlignment="1">
      <alignment vertical="center" wrapText="1"/>
    </xf>
    <xf numFmtId="0" fontId="10" fillId="0" borderId="0" xfId="2" applyFont="1" applyAlignment="1" applyProtection="1">
      <alignment vertical="top" wrapText="1"/>
    </xf>
    <xf numFmtId="0" fontId="7" fillId="0" borderId="10" xfId="1" applyFont="1" applyBorder="1" applyAlignment="1" applyProtection="1">
      <alignment horizontal="justify" vertical="center" wrapText="1"/>
      <protection locked="0"/>
    </xf>
    <xf numFmtId="0" fontId="7" fillId="0" borderId="0" xfId="1" applyFont="1" applyBorder="1"/>
    <xf numFmtId="0" fontId="3" fillId="0" borderId="0" xfId="1" applyBorder="1"/>
    <xf numFmtId="0" fontId="7" fillId="2" borderId="0" xfId="0" applyFont="1" applyFill="1" applyProtection="1"/>
    <xf numFmtId="0" fontId="7" fillId="2" borderId="0" xfId="0" applyFont="1" applyFill="1" applyBorder="1" applyAlignment="1" applyProtection="1">
      <alignment vertical="center" wrapText="1"/>
    </xf>
    <xf numFmtId="0" fontId="7" fillId="2" borderId="0" xfId="0" applyFont="1" applyFill="1" applyAlignment="1" applyProtection="1">
      <alignment vertical="center" wrapText="1"/>
    </xf>
    <xf numFmtId="0" fontId="7" fillId="2" borderId="0" xfId="0" applyFont="1" applyFill="1"/>
    <xf numFmtId="0" fontId="12" fillId="2" borderId="0" xfId="0" applyFont="1" applyFill="1" applyBorder="1" applyAlignment="1" applyProtection="1">
      <alignment horizontal="left" vertical="center" readingOrder="1"/>
    </xf>
    <xf numFmtId="0" fontId="13" fillId="2" borderId="0" xfId="0" applyFont="1" applyFill="1" applyBorder="1" applyAlignment="1" applyProtection="1">
      <alignment vertical="center"/>
    </xf>
    <xf numFmtId="0" fontId="0" fillId="2" borderId="0" xfId="0" applyFill="1" applyProtection="1"/>
    <xf numFmtId="0" fontId="3" fillId="2" borderId="0" xfId="0" applyFont="1" applyFill="1" applyAlignment="1" applyProtection="1">
      <alignment horizontal="justify" vertical="center"/>
    </xf>
    <xf numFmtId="0" fontId="7" fillId="2" borderId="0" xfId="0" applyFont="1" applyFill="1" applyAlignment="1"/>
    <xf numFmtId="0" fontId="17" fillId="2" borderId="0" xfId="0" applyFont="1" applyFill="1" applyAlignment="1" applyProtection="1">
      <alignment horizontal="center" vertical="center"/>
    </xf>
    <xf numFmtId="0" fontId="0" fillId="2" borderId="0" xfId="0" applyFill="1" applyAlignment="1" applyProtection="1">
      <alignment horizontal="left"/>
    </xf>
    <xf numFmtId="0" fontId="17"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0" fillId="0" borderId="0" xfId="0" applyFill="1" applyAlignment="1" applyProtection="1">
      <alignment horizontal="left"/>
    </xf>
    <xf numFmtId="0" fontId="0" fillId="0" borderId="0" xfId="0" applyFill="1" applyProtection="1"/>
    <xf numFmtId="0" fontId="7" fillId="0" borderId="0" xfId="0" applyFont="1" applyFill="1"/>
    <xf numFmtId="0" fontId="7" fillId="2" borderId="0" xfId="0" applyFont="1" applyFill="1" applyAlignment="1">
      <alignment wrapText="1"/>
    </xf>
    <xf numFmtId="0" fontId="3" fillId="2" borderId="0" xfId="0" applyFont="1" applyFill="1" applyAlignment="1">
      <alignment horizontal="justify" vertical="center"/>
    </xf>
    <xf numFmtId="0" fontId="0" fillId="2" borderId="0" xfId="0" applyFill="1"/>
    <xf numFmtId="0" fontId="19" fillId="2" borderId="0" xfId="0" applyFont="1" applyFill="1" applyAlignment="1">
      <alignment horizontal="left" vertical="center" indent="2"/>
    </xf>
    <xf numFmtId="0" fontId="3" fillId="2" borderId="0" xfId="0" applyFont="1" applyFill="1" applyAlignment="1">
      <alignment vertical="center"/>
    </xf>
    <xf numFmtId="0" fontId="19" fillId="2" borderId="0" xfId="0" applyFont="1" applyFill="1" applyAlignment="1">
      <alignment horizontal="justify" vertical="center"/>
    </xf>
    <xf numFmtId="0" fontId="18" fillId="2" borderId="0" xfId="0" applyFont="1" applyFill="1" applyAlignment="1">
      <alignment horizontal="justify" vertical="center"/>
    </xf>
    <xf numFmtId="0" fontId="2" fillId="0" borderId="0" xfId="0" applyFont="1"/>
    <xf numFmtId="0" fontId="20" fillId="3" borderId="17" xfId="4" applyFont="1" applyFill="1" applyBorder="1" applyAlignment="1" applyProtection="1">
      <alignment horizontal="center" vertical="center" wrapText="1"/>
    </xf>
    <xf numFmtId="0" fontId="20" fillId="4" borderId="17" xfId="4" applyFont="1" applyFill="1" applyBorder="1" applyAlignment="1" applyProtection="1">
      <alignment horizontal="center" vertical="top"/>
    </xf>
    <xf numFmtId="0" fontId="20" fillId="4" borderId="17" xfId="4" applyFont="1" applyFill="1" applyBorder="1" applyAlignment="1" applyProtection="1">
      <alignment horizontal="left" vertical="top" wrapText="1"/>
    </xf>
    <xf numFmtId="0" fontId="0" fillId="5" borderId="17" xfId="0" applyFont="1" applyFill="1" applyBorder="1" applyAlignment="1">
      <alignment horizontal="center"/>
    </xf>
    <xf numFmtId="0" fontId="16" fillId="0" borderId="17" xfId="4" applyFont="1" applyFill="1" applyBorder="1" applyAlignment="1" applyProtection="1">
      <alignment horizontal="center" vertical="top"/>
    </xf>
    <xf numFmtId="0" fontId="16" fillId="0" borderId="17" xfId="4" applyFont="1" applyFill="1" applyBorder="1" applyAlignment="1" applyProtection="1">
      <alignment horizontal="left" vertical="top" wrapText="1"/>
    </xf>
    <xf numFmtId="0" fontId="2" fillId="0" borderId="17" xfId="0" applyFont="1" applyBorder="1" applyProtection="1">
      <protection locked="0"/>
    </xf>
    <xf numFmtId="0" fontId="20" fillId="6" borderId="17" xfId="4" applyFont="1" applyFill="1" applyBorder="1" applyAlignment="1" applyProtection="1">
      <alignment horizontal="center" vertical="top"/>
    </xf>
    <xf numFmtId="0" fontId="20" fillId="6" borderId="17" xfId="4" applyFont="1" applyFill="1" applyBorder="1" applyAlignment="1" applyProtection="1">
      <alignment horizontal="left" vertical="top" wrapText="1"/>
    </xf>
    <xf numFmtId="0" fontId="16" fillId="3" borderId="17" xfId="4" applyFont="1" applyFill="1" applyBorder="1" applyAlignment="1" applyProtection="1">
      <alignment horizontal="center" vertical="top"/>
    </xf>
    <xf numFmtId="0" fontId="16" fillId="3" borderId="17" xfId="4" applyFont="1" applyFill="1" applyBorder="1" applyAlignment="1" applyProtection="1">
      <alignment horizontal="left" vertical="top" wrapText="1"/>
    </xf>
    <xf numFmtId="0" fontId="2" fillId="0" borderId="0" xfId="0" applyFont="1" applyFill="1" applyBorder="1"/>
    <xf numFmtId="0" fontId="2" fillId="0" borderId="0" xfId="0" applyFont="1" applyProtection="1">
      <protection locked="0"/>
    </xf>
    <xf numFmtId="0" fontId="16" fillId="7" borderId="0" xfId="4" applyFont="1" applyFill="1" applyBorder="1" applyProtection="1"/>
    <xf numFmtId="164" fontId="16" fillId="7" borderId="0" xfId="4" applyNumberFormat="1" applyFont="1" applyFill="1" applyBorder="1" applyAlignment="1" applyProtection="1">
      <alignment horizontal="right"/>
    </xf>
    <xf numFmtId="0" fontId="21" fillId="0" borderId="0" xfId="0" applyFont="1"/>
    <xf numFmtId="0" fontId="14" fillId="3" borderId="17" xfId="5" applyFont="1" applyFill="1" applyBorder="1" applyAlignment="1" applyProtection="1">
      <alignment horizontal="center" vertical="center" wrapText="1"/>
    </xf>
    <xf numFmtId="2" fontId="14" fillId="3" borderId="17" xfId="5" applyNumberFormat="1" applyFont="1" applyFill="1" applyBorder="1" applyAlignment="1" applyProtection="1">
      <alignment horizontal="center" vertical="center" wrapText="1"/>
    </xf>
    <xf numFmtId="0" fontId="14" fillId="4" borderId="17" xfId="5" applyFont="1" applyFill="1" applyBorder="1" applyAlignment="1" applyProtection="1">
      <alignment horizontal="center" vertical="top"/>
    </xf>
    <xf numFmtId="0" fontId="14" fillId="4" borderId="17" xfId="5" applyFont="1" applyFill="1" applyBorder="1" applyAlignment="1" applyProtection="1">
      <alignment horizontal="left" vertical="top"/>
    </xf>
    <xf numFmtId="0" fontId="14" fillId="6" borderId="17" xfId="5" applyFont="1" applyFill="1" applyBorder="1" applyAlignment="1" applyProtection="1">
      <alignment horizontal="center" vertical="top"/>
    </xf>
    <xf numFmtId="0" fontId="14" fillId="6" borderId="17" xfId="5" applyFont="1" applyFill="1" applyBorder="1" applyAlignment="1" applyProtection="1">
      <alignment horizontal="left" vertical="top" wrapText="1"/>
    </xf>
    <xf numFmtId="0" fontId="21" fillId="5" borderId="17" xfId="0" applyFont="1" applyFill="1" applyBorder="1" applyAlignment="1">
      <alignment horizontal="center"/>
    </xf>
    <xf numFmtId="0" fontId="3" fillId="0" borderId="17" xfId="5" applyFont="1" applyFill="1" applyBorder="1" applyAlignment="1" applyProtection="1">
      <alignment horizontal="center" vertical="top"/>
    </xf>
    <xf numFmtId="0" fontId="3" fillId="3" borderId="17" xfId="5" applyFont="1" applyFill="1" applyBorder="1" applyAlignment="1" applyProtection="1">
      <alignment horizontal="left" vertical="top" wrapText="1"/>
    </xf>
    <xf numFmtId="0" fontId="21" fillId="0" borderId="17" xfId="0" applyFont="1" applyBorder="1" applyProtection="1">
      <protection locked="0"/>
    </xf>
    <xf numFmtId="0" fontId="3" fillId="0" borderId="17" xfId="5" applyFont="1" applyFill="1" applyBorder="1" applyAlignment="1" applyProtection="1">
      <alignment horizontal="left" vertical="top" wrapText="1"/>
    </xf>
    <xf numFmtId="0" fontId="21" fillId="0" borderId="17" xfId="0" applyFont="1" applyFill="1" applyBorder="1" applyProtection="1">
      <protection locked="0"/>
    </xf>
    <xf numFmtId="0" fontId="22" fillId="0" borderId="0" xfId="0" applyFont="1" applyFill="1"/>
    <xf numFmtId="0" fontId="21" fillId="0" borderId="0" xfId="0" applyFont="1" applyFill="1"/>
    <xf numFmtId="0" fontId="14" fillId="6" borderId="17" xfId="5" applyFont="1" applyFill="1" applyBorder="1" applyAlignment="1" applyProtection="1">
      <alignment horizontal="left" vertical="top"/>
    </xf>
    <xf numFmtId="0" fontId="3" fillId="0" borderId="0" xfId="5" applyFont="1" applyFill="1" applyBorder="1" applyAlignment="1" applyProtection="1">
      <alignment horizontal="right"/>
    </xf>
    <xf numFmtId="0" fontId="3" fillId="0" borderId="0" xfId="5" applyFont="1" applyFill="1" applyBorder="1" applyAlignment="1" applyProtection="1">
      <alignment horizontal="left" wrapText="1"/>
    </xf>
    <xf numFmtId="164" fontId="3" fillId="0" borderId="0" xfId="5" applyNumberFormat="1" applyFont="1" applyFill="1" applyBorder="1" applyAlignment="1" applyProtection="1">
      <alignment horizontal="right"/>
      <protection locked="0"/>
    </xf>
    <xf numFmtId="164" fontId="14" fillId="0" borderId="0" xfId="5" applyNumberFormat="1" applyFont="1" applyFill="1" applyBorder="1" applyAlignment="1" applyProtection="1">
      <alignment horizontal="right"/>
    </xf>
    <xf numFmtId="0" fontId="21" fillId="4" borderId="0" xfId="0" applyFont="1" applyFill="1"/>
    <xf numFmtId="0" fontId="23" fillId="0" borderId="0" xfId="0" applyFont="1"/>
    <xf numFmtId="0" fontId="14" fillId="3" borderId="17" xfId="4" applyFont="1" applyFill="1" applyBorder="1" applyAlignment="1" applyProtection="1">
      <alignment horizontal="center" vertical="center" wrapText="1"/>
    </xf>
    <xf numFmtId="0" fontId="14" fillId="8" borderId="19" xfId="4" applyFont="1" applyFill="1" applyBorder="1" applyAlignment="1" applyProtection="1">
      <alignment horizontal="center" vertical="top" wrapText="1"/>
    </xf>
    <xf numFmtId="0" fontId="23" fillId="0" borderId="17" xfId="0" applyFont="1" applyBorder="1" applyProtection="1">
      <protection locked="0"/>
    </xf>
    <xf numFmtId="0" fontId="3" fillId="3" borderId="17" xfId="5" applyFont="1" applyFill="1" applyBorder="1" applyAlignment="1" applyProtection="1">
      <alignment horizontal="left" vertical="top"/>
    </xf>
    <xf numFmtId="0" fontId="24" fillId="6" borderId="17" xfId="0" applyFont="1" applyFill="1" applyBorder="1" applyAlignment="1">
      <alignment horizontal="center" vertical="top" wrapText="1"/>
    </xf>
    <xf numFmtId="0" fontId="24" fillId="6" borderId="17" xfId="0" applyFont="1" applyFill="1" applyBorder="1" applyAlignment="1">
      <alignment horizontal="left" vertical="top" wrapText="1"/>
    </xf>
    <xf numFmtId="0" fontId="24" fillId="0" borderId="17" xfId="0" applyFont="1" applyBorder="1" applyProtection="1">
      <protection locked="0"/>
    </xf>
    <xf numFmtId="0" fontId="24" fillId="0" borderId="0" xfId="0" applyFont="1"/>
    <xf numFmtId="0" fontId="23" fillId="0" borderId="17" xfId="0" applyFont="1" applyBorder="1" applyAlignment="1">
      <alignment horizontal="center" vertical="top" wrapText="1"/>
    </xf>
    <xf numFmtId="0" fontId="23" fillId="0" borderId="17" xfId="0" applyFont="1" applyBorder="1" applyAlignment="1">
      <alignment horizontal="left" vertical="top" wrapText="1"/>
    </xf>
    <xf numFmtId="0" fontId="23" fillId="0" borderId="17" xfId="0" applyFont="1" applyBorder="1" applyAlignment="1" applyProtection="1">
      <alignment wrapText="1"/>
      <protection locked="0"/>
    </xf>
    <xf numFmtId="0" fontId="23" fillId="0" borderId="17" xfId="0" applyFont="1" applyBorder="1" applyAlignment="1">
      <alignment horizontal="left" vertical="top"/>
    </xf>
    <xf numFmtId="0" fontId="23" fillId="0" borderId="0" xfId="0" applyFont="1" applyAlignment="1">
      <alignment horizontal="left" vertical="top"/>
    </xf>
    <xf numFmtId="0" fontId="23" fillId="4" borderId="0" xfId="0" applyFont="1" applyFill="1" applyAlignment="1">
      <alignment horizontal="right"/>
    </xf>
    <xf numFmtId="0" fontId="23" fillId="4" borderId="0" xfId="0" applyFont="1" applyFill="1"/>
    <xf numFmtId="0" fontId="23" fillId="0" borderId="0" xfId="0" applyFont="1" applyAlignment="1">
      <alignment horizontal="right"/>
    </xf>
    <xf numFmtId="0" fontId="14" fillId="3" borderId="17" xfId="6" applyFont="1" applyFill="1" applyBorder="1" applyAlignment="1" applyProtection="1">
      <alignment horizontal="center" vertical="center" wrapText="1"/>
    </xf>
    <xf numFmtId="2" fontId="14" fillId="3" borderId="17" xfId="6" applyNumberFormat="1" applyFont="1" applyFill="1" applyBorder="1" applyAlignment="1" applyProtection="1">
      <alignment horizontal="center" vertical="center" wrapText="1"/>
    </xf>
    <xf numFmtId="0" fontId="14" fillId="4" borderId="17" xfId="6" applyFont="1" applyFill="1" applyBorder="1" applyAlignment="1" applyProtection="1">
      <alignment horizontal="center" vertical="top" wrapText="1"/>
    </xf>
    <xf numFmtId="0" fontId="14" fillId="4" borderId="17" xfId="6" applyFont="1" applyFill="1" applyBorder="1" applyAlignment="1" applyProtection="1">
      <alignment horizontal="left" vertical="top" wrapText="1"/>
    </xf>
    <xf numFmtId="0" fontId="3" fillId="0" borderId="17" xfId="6" applyFont="1" applyFill="1" applyBorder="1" applyAlignment="1" applyProtection="1">
      <alignment horizontal="center" vertical="top" wrapText="1"/>
    </xf>
    <xf numFmtId="0" fontId="3" fillId="0" borderId="17" xfId="6" applyFont="1" applyFill="1" applyBorder="1" applyAlignment="1" applyProtection="1">
      <alignment horizontal="left" vertical="top" wrapText="1"/>
    </xf>
    <xf numFmtId="0" fontId="24" fillId="4" borderId="17" xfId="0" applyFont="1" applyFill="1" applyBorder="1" applyAlignment="1">
      <alignment horizontal="center" vertical="top" wrapText="1"/>
    </xf>
    <xf numFmtId="0" fontId="24" fillId="4" borderId="17" xfId="0" applyFont="1" applyFill="1" applyBorder="1" applyAlignment="1">
      <alignment vertical="top" wrapText="1"/>
    </xf>
    <xf numFmtId="0" fontId="24" fillId="6" borderId="17" xfId="0" applyFont="1" applyFill="1" applyBorder="1" applyAlignment="1">
      <alignment vertical="top" wrapText="1"/>
    </xf>
    <xf numFmtId="0" fontId="23" fillId="0" borderId="17" xfId="0" applyFont="1" applyBorder="1" applyAlignment="1">
      <alignment vertical="top" wrapText="1"/>
    </xf>
    <xf numFmtId="0" fontId="23" fillId="0" borderId="17" xfId="0" applyFont="1" applyFill="1" applyBorder="1" applyAlignment="1">
      <alignment vertical="top" wrapText="1"/>
    </xf>
    <xf numFmtId="0" fontId="23" fillId="0" borderId="17" xfId="0" applyFont="1" applyBorder="1" applyAlignment="1">
      <alignment vertical="top"/>
    </xf>
    <xf numFmtId="0" fontId="25" fillId="0" borderId="0" xfId="0" applyFont="1"/>
    <xf numFmtId="0" fontId="14" fillId="6" borderId="17" xfId="6" applyFont="1" applyFill="1" applyBorder="1" applyAlignment="1" applyProtection="1">
      <alignment horizontal="center" vertical="top" wrapText="1"/>
    </xf>
    <xf numFmtId="0" fontId="14" fillId="6" borderId="17" xfId="6" applyFont="1" applyFill="1" applyBorder="1" applyAlignment="1" applyProtection="1">
      <alignment horizontal="left" vertical="top" wrapText="1"/>
    </xf>
    <xf numFmtId="0" fontId="3" fillId="3" borderId="17" xfId="6" applyFont="1" applyFill="1" applyBorder="1" applyAlignment="1" applyProtection="1">
      <alignment horizontal="left" vertical="top" wrapText="1"/>
    </xf>
    <xf numFmtId="0" fontId="23" fillId="0" borderId="0" xfId="0" applyFont="1" applyFill="1"/>
    <xf numFmtId="0" fontId="23" fillId="0" borderId="0" xfId="0" applyFont="1" applyAlignment="1">
      <alignment vertical="top"/>
    </xf>
    <xf numFmtId="0" fontId="23" fillId="0" borderId="0" xfId="0" applyFont="1" applyFill="1" applyAlignment="1">
      <alignment horizontal="left"/>
    </xf>
    <xf numFmtId="0" fontId="23" fillId="0" borderId="17" xfId="0" applyFont="1" applyFill="1" applyBorder="1" applyAlignment="1">
      <alignment horizontal="center" vertical="top" wrapText="1"/>
    </xf>
    <xf numFmtId="0" fontId="25" fillId="0" borderId="0" xfId="0" applyFont="1" applyFill="1"/>
    <xf numFmtId="0" fontId="3" fillId="7" borderId="0" xfId="6" applyFont="1" applyFill="1" applyAlignment="1" applyProtection="1">
      <alignment horizontal="right" vertical="top" wrapText="1"/>
    </xf>
    <xf numFmtId="0" fontId="3" fillId="7" borderId="0" xfId="6" applyFont="1" applyFill="1" applyAlignment="1" applyProtection="1">
      <alignment wrapText="1"/>
    </xf>
    <xf numFmtId="0" fontId="3" fillId="7" borderId="0" xfId="6" applyFont="1" applyFill="1" applyAlignment="1" applyProtection="1">
      <alignment horizontal="right" wrapText="1"/>
    </xf>
    <xf numFmtId="164" fontId="3" fillId="7" borderId="0" xfId="6" applyNumberFormat="1" applyFont="1" applyFill="1" applyAlignment="1" applyProtection="1">
      <alignment horizontal="right" wrapText="1"/>
    </xf>
    <xf numFmtId="0" fontId="3" fillId="4" borderId="0" xfId="6" applyFont="1" applyFill="1" applyAlignment="1" applyProtection="1">
      <alignment wrapText="1"/>
    </xf>
    <xf numFmtId="164" fontId="3" fillId="4" borderId="0" xfId="6" applyNumberFormat="1" applyFont="1" applyFill="1" applyAlignment="1" applyProtection="1">
      <alignment horizontal="right" wrapText="1"/>
    </xf>
    <xf numFmtId="0" fontId="3" fillId="0" borderId="0" xfId="6" applyFont="1" applyFill="1" applyAlignment="1" applyProtection="1">
      <alignment horizontal="right" vertical="top" wrapText="1"/>
    </xf>
    <xf numFmtId="0" fontId="3" fillId="0" borderId="0" xfId="6" applyFont="1" applyFill="1" applyAlignment="1" applyProtection="1">
      <alignment horizontal="right" wrapText="1"/>
    </xf>
    <xf numFmtId="0" fontId="23" fillId="0" borderId="0" xfId="0" applyFont="1" applyFill="1" applyBorder="1" applyAlignment="1">
      <alignment horizontal="right" vertical="top" wrapText="1"/>
    </xf>
    <xf numFmtId="0" fontId="23" fillId="0" borderId="0" xfId="0" applyFont="1" applyFill="1" applyBorder="1" applyAlignment="1">
      <alignment wrapText="1"/>
    </xf>
    <xf numFmtId="0" fontId="23" fillId="0" borderId="0" xfId="0" applyFont="1" applyFill="1" applyBorder="1"/>
    <xf numFmtId="0" fontId="14" fillId="0" borderId="0" xfId="6" applyFont="1" applyFill="1" applyBorder="1" applyAlignment="1" applyProtection="1">
      <alignment horizontal="center" vertical="center" wrapText="1"/>
    </xf>
    <xf numFmtId="2" fontId="14" fillId="0" borderId="0" xfId="6" applyNumberFormat="1" applyFont="1" applyFill="1" applyBorder="1" applyAlignment="1" applyProtection="1">
      <alignment horizontal="center" vertical="center" wrapText="1"/>
    </xf>
    <xf numFmtId="0" fontId="23" fillId="0" borderId="0" xfId="0" applyFont="1" applyFill="1" applyBorder="1" applyAlignment="1">
      <alignment horizontal="left" wrapText="1"/>
    </xf>
    <xf numFmtId="0" fontId="23" fillId="0" borderId="0" xfId="0" applyFont="1" applyFill="1" applyBorder="1" applyAlignment="1">
      <alignment horizontal="right" wrapText="1"/>
    </xf>
    <xf numFmtId="0" fontId="23" fillId="0" borderId="0" xfId="0" applyFont="1" applyAlignment="1">
      <alignment horizontal="right" vertical="top" wrapText="1"/>
    </xf>
    <xf numFmtId="0" fontId="23" fillId="0" borderId="0" xfId="0" applyFont="1" applyAlignment="1">
      <alignment wrapText="1"/>
    </xf>
    <xf numFmtId="0" fontId="14" fillId="0" borderId="0" xfId="7" applyFont="1" applyBorder="1" applyAlignment="1" applyProtection="1">
      <alignment horizontal="left" vertical="center" wrapText="1" indent="3"/>
    </xf>
    <xf numFmtId="0" fontId="3" fillId="0" borderId="0" xfId="7" applyFont="1" applyBorder="1"/>
    <xf numFmtId="0" fontId="3" fillId="0" borderId="0" xfId="7" applyFont="1" applyBorder="1" applyProtection="1"/>
    <xf numFmtId="0" fontId="14" fillId="0" borderId="0" xfId="7" applyFont="1" applyBorder="1" applyAlignment="1" applyProtection="1">
      <alignment vertical="center" wrapText="1"/>
    </xf>
    <xf numFmtId="0" fontId="3" fillId="0" borderId="0" xfId="7" applyFont="1"/>
    <xf numFmtId="0" fontId="3" fillId="0" borderId="0" xfId="7" applyFont="1" applyBorder="1" applyAlignment="1" applyProtection="1">
      <alignment horizontal="left" vertical="center" wrapText="1" indent="3"/>
    </xf>
    <xf numFmtId="0" fontId="13" fillId="0" borderId="17" xfId="7" applyFont="1" applyBorder="1" applyAlignment="1" applyProtection="1">
      <alignment vertical="center" wrapText="1"/>
      <protection locked="0"/>
    </xf>
    <xf numFmtId="0" fontId="3" fillId="0" borderId="0" xfId="7" applyFont="1" applyBorder="1" applyAlignment="1" applyProtection="1">
      <alignment vertical="center" wrapText="1"/>
    </xf>
    <xf numFmtId="0" fontId="3" fillId="0" borderId="20" xfId="7" applyFont="1" applyBorder="1" applyAlignment="1" applyProtection="1">
      <alignment horizontal="left" vertical="center" wrapText="1" indent="3"/>
    </xf>
    <xf numFmtId="0" fontId="3" fillId="0" borderId="21" xfId="7" applyFont="1" applyBorder="1" applyAlignment="1" applyProtection="1">
      <alignment vertical="center" wrapText="1"/>
    </xf>
    <xf numFmtId="0" fontId="3" fillId="0" borderId="0" xfId="7" applyFont="1" applyBorder="1" applyAlignment="1" applyProtection="1">
      <alignment horizontal="left" vertical="center" wrapText="1" indent="4"/>
    </xf>
    <xf numFmtId="0" fontId="3" fillId="0" borderId="6" xfId="7" applyFont="1" applyBorder="1" applyAlignment="1" applyProtection="1">
      <alignment vertical="center" wrapText="1"/>
    </xf>
    <xf numFmtId="0" fontId="3" fillId="0" borderId="0" xfId="7" applyFont="1" applyBorder="1" applyAlignment="1" applyProtection="1">
      <alignment horizontal="left" vertical="center" wrapText="1" indent="2"/>
    </xf>
    <xf numFmtId="0" fontId="3" fillId="0" borderId="0" xfId="7" applyFont="1" applyBorder="1" applyAlignment="1" applyProtection="1">
      <alignment vertical="center" wrapText="1"/>
      <protection locked="0"/>
    </xf>
    <xf numFmtId="0" fontId="14" fillId="0" borderId="22" xfId="7" applyFont="1" applyBorder="1" applyAlignment="1" applyProtection="1">
      <alignment horizontal="center" vertical="center" wrapText="1"/>
    </xf>
    <xf numFmtId="0" fontId="14" fillId="0" borderId="23" xfId="7" applyFont="1" applyBorder="1" applyAlignment="1" applyProtection="1">
      <alignment horizontal="center" vertical="center" wrapText="1"/>
    </xf>
    <xf numFmtId="0" fontId="14" fillId="0" borderId="24" xfId="7" applyFont="1" applyBorder="1" applyAlignment="1" applyProtection="1">
      <alignment horizontal="center" vertical="center" wrapText="1"/>
    </xf>
    <xf numFmtId="0" fontId="14" fillId="0" borderId="25" xfId="7" applyFont="1" applyBorder="1" applyAlignment="1" applyProtection="1">
      <alignment horizontal="center" vertical="center" wrapText="1"/>
    </xf>
    <xf numFmtId="0" fontId="13" fillId="0" borderId="24" xfId="7" applyFont="1" applyBorder="1" applyAlignment="1" applyProtection="1">
      <alignment horizontal="center" vertical="center" wrapText="1"/>
    </xf>
    <xf numFmtId="0" fontId="13" fillId="0" borderId="25" xfId="7" applyFont="1" applyBorder="1" applyAlignment="1" applyProtection="1">
      <alignment horizontal="center" vertical="center" wrapText="1"/>
    </xf>
    <xf numFmtId="0" fontId="13" fillId="0" borderId="26" xfId="7" applyFont="1" applyBorder="1" applyAlignment="1" applyProtection="1">
      <alignment horizontal="center" vertical="center" wrapText="1"/>
    </xf>
    <xf numFmtId="0" fontId="13" fillId="0" borderId="27" xfId="7" applyFont="1" applyBorder="1" applyAlignment="1" applyProtection="1">
      <alignment horizontal="center" vertical="center" wrapText="1"/>
    </xf>
    <xf numFmtId="0" fontId="13" fillId="0" borderId="0" xfId="7" applyFont="1" applyBorder="1" applyAlignment="1" applyProtection="1">
      <alignment horizontal="center" vertical="center" wrapText="1"/>
    </xf>
    <xf numFmtId="0" fontId="26" fillId="0" borderId="0" xfId="3" applyFont="1" applyAlignment="1" applyProtection="1">
      <alignment vertical="top" wrapText="1"/>
    </xf>
    <xf numFmtId="0" fontId="27" fillId="0" borderId="0" xfId="2" applyFont="1" applyAlignment="1" applyProtection="1">
      <alignment vertical="center" wrapText="1"/>
    </xf>
    <xf numFmtId="0" fontId="28" fillId="0" borderId="0" xfId="3" applyFont="1" applyAlignment="1" applyProtection="1">
      <alignment vertical="top" wrapText="1"/>
    </xf>
    <xf numFmtId="0" fontId="26" fillId="0" borderId="0" xfId="3" applyFont="1" applyFill="1" applyAlignment="1" applyProtection="1">
      <alignment vertical="top" wrapText="1"/>
    </xf>
    <xf numFmtId="0" fontId="3" fillId="2" borderId="0" xfId="0" applyFont="1" applyFill="1" applyAlignment="1" applyProtection="1">
      <alignment horizontal="left" vertical="center"/>
    </xf>
    <xf numFmtId="0" fontId="23" fillId="0" borderId="17" xfId="0" applyFont="1" applyFill="1" applyBorder="1" applyAlignment="1" applyProtection="1">
      <alignment wrapText="1"/>
      <protection locked="0"/>
    </xf>
    <xf numFmtId="0" fontId="7" fillId="2" borderId="0" xfId="0" applyFont="1" applyFill="1" applyAlignment="1" applyProtection="1">
      <alignment horizontal="center"/>
    </xf>
    <xf numFmtId="0" fontId="7" fillId="2" borderId="0" xfId="0" applyFont="1" applyFill="1" applyAlignment="1">
      <alignment horizontal="center"/>
    </xf>
    <xf numFmtId="0" fontId="21" fillId="5" borderId="17" xfId="0" applyFont="1" applyFill="1" applyBorder="1" applyAlignment="1">
      <alignment horizontal="center" wrapText="1"/>
    </xf>
    <xf numFmtId="0" fontId="24" fillId="0" borderId="17" xfId="0" applyFont="1" applyBorder="1" applyAlignment="1" applyProtection="1">
      <alignment wrapText="1"/>
      <protection locked="0"/>
    </xf>
    <xf numFmtId="0" fontId="23" fillId="0" borderId="17" xfId="0" applyFont="1" applyBorder="1" applyAlignment="1" applyProtection="1">
      <alignment vertical="top" wrapText="1"/>
      <protection locked="0"/>
    </xf>
    <xf numFmtId="0" fontId="23" fillId="0" borderId="17" xfId="0" applyFont="1" applyFill="1" applyBorder="1" applyAlignment="1" applyProtection="1">
      <alignment vertical="top" wrapText="1"/>
      <protection locked="0"/>
    </xf>
    <xf numFmtId="0" fontId="23" fillId="0" borderId="0" xfId="0" applyFont="1" applyFill="1" applyAlignment="1">
      <alignment wrapText="1"/>
    </xf>
    <xf numFmtId="0" fontId="1" fillId="0" borderId="17" xfId="5" applyFont="1" applyFill="1" applyBorder="1" applyAlignment="1" applyProtection="1">
      <alignment horizontal="left" vertical="top" wrapText="1"/>
    </xf>
    <xf numFmtId="0" fontId="1" fillId="0" borderId="17" xfId="0" applyFont="1" applyFill="1" applyBorder="1" applyAlignment="1">
      <alignment horizontal="left" vertical="top" wrapText="1"/>
    </xf>
    <xf numFmtId="0" fontId="1" fillId="0" borderId="17" xfId="0" applyFont="1" applyFill="1" applyBorder="1" applyAlignment="1">
      <alignment vertical="top" wrapText="1"/>
    </xf>
    <xf numFmtId="0" fontId="14" fillId="6" borderId="17" xfId="5" applyFont="1" applyFill="1" applyBorder="1" applyAlignment="1" applyProtection="1">
      <alignment horizontal="left" vertical="justify" wrapText="1"/>
    </xf>
    <xf numFmtId="0" fontId="7" fillId="0" borderId="0" xfId="1" applyFont="1" applyFill="1" applyAlignment="1">
      <alignment horizontal="left" vertical="center" wrapText="1"/>
    </xf>
    <xf numFmtId="0" fontId="6" fillId="0" borderId="0" xfId="1" applyFont="1" applyAlignment="1">
      <alignment horizontal="justify" vertical="center" wrapText="1"/>
    </xf>
    <xf numFmtId="0" fontId="7" fillId="0" borderId="0" xfId="1" applyFont="1" applyAlignment="1">
      <alignment horizontal="justify" vertical="center" wrapText="1"/>
    </xf>
    <xf numFmtId="3" fontId="20" fillId="4" borderId="17" xfId="4" applyNumberFormat="1" applyFont="1" applyFill="1" applyBorder="1" applyAlignment="1" applyProtection="1">
      <alignment wrapText="1"/>
    </xf>
    <xf numFmtId="3" fontId="16" fillId="0" borderId="17" xfId="4" applyNumberFormat="1" applyFont="1" applyFill="1" applyBorder="1" applyAlignment="1" applyProtection="1">
      <alignment wrapText="1"/>
      <protection locked="0"/>
    </xf>
    <xf numFmtId="3" fontId="20" fillId="0" borderId="17" xfId="4" applyNumberFormat="1" applyFont="1" applyFill="1" applyBorder="1" applyAlignment="1" applyProtection="1"/>
    <xf numFmtId="3" fontId="3" fillId="0" borderId="17" xfId="4" applyNumberFormat="1" applyFont="1" applyFill="1" applyBorder="1" applyAlignment="1" applyProtection="1">
      <alignment wrapText="1"/>
      <protection locked="0"/>
    </xf>
    <xf numFmtId="3" fontId="20" fillId="6" borderId="17" xfId="4" applyNumberFormat="1" applyFont="1" applyFill="1" applyBorder="1" applyAlignment="1" applyProtection="1">
      <alignment wrapText="1"/>
    </xf>
    <xf numFmtId="3" fontId="20" fillId="3" borderId="17" xfId="4" applyNumberFormat="1" applyFont="1" applyFill="1" applyBorder="1" applyAlignment="1" applyProtection="1"/>
    <xf numFmtId="3" fontId="16" fillId="3" borderId="17" xfId="4" applyNumberFormat="1" applyFont="1" applyFill="1" applyBorder="1" applyAlignment="1" applyProtection="1">
      <alignment wrapText="1"/>
      <protection locked="0"/>
    </xf>
    <xf numFmtId="3" fontId="14" fillId="4" borderId="17" xfId="5" applyNumberFormat="1" applyFont="1" applyFill="1" applyBorder="1" applyAlignment="1" applyProtection="1">
      <alignment horizontal="right"/>
    </xf>
    <xf numFmtId="3" fontId="14" fillId="4" borderId="16" xfId="5" applyNumberFormat="1" applyFont="1" applyFill="1" applyBorder="1" applyAlignment="1" applyProtection="1">
      <alignment horizontal="right"/>
    </xf>
    <xf numFmtId="3" fontId="14" fillId="6" borderId="17" xfId="5" applyNumberFormat="1" applyFont="1" applyFill="1" applyBorder="1" applyAlignment="1" applyProtection="1">
      <alignment horizontal="right"/>
    </xf>
    <xf numFmtId="3" fontId="3" fillId="3" borderId="17" xfId="5" applyNumberFormat="1" applyFont="1" applyFill="1" applyBorder="1" applyAlignment="1" applyProtection="1">
      <alignment horizontal="right"/>
      <protection locked="0"/>
    </xf>
    <xf numFmtId="3" fontId="14" fillId="3" borderId="17" xfId="5" applyNumberFormat="1" applyFont="1" applyFill="1" applyBorder="1" applyAlignment="1" applyProtection="1">
      <alignment horizontal="right"/>
    </xf>
    <xf numFmtId="3" fontId="3" fillId="0" borderId="17" xfId="5" applyNumberFormat="1" applyFont="1" applyFill="1" applyBorder="1" applyAlignment="1" applyProtection="1">
      <alignment horizontal="right"/>
      <protection locked="0"/>
    </xf>
    <xf numFmtId="3" fontId="14" fillId="8" borderId="17" xfId="4" applyNumberFormat="1" applyFont="1" applyFill="1" applyBorder="1" applyAlignment="1" applyProtection="1">
      <alignment horizontal="right"/>
    </xf>
    <xf numFmtId="3" fontId="14" fillId="8" borderId="17" xfId="5" applyNumberFormat="1" applyFont="1" applyFill="1" applyBorder="1" applyAlignment="1" applyProtection="1">
      <alignment horizontal="right"/>
    </xf>
    <xf numFmtId="3" fontId="3" fillId="6" borderId="17" xfId="5" applyNumberFormat="1" applyFont="1" applyFill="1" applyBorder="1" applyAlignment="1" applyProtection="1">
      <alignment horizontal="right"/>
    </xf>
    <xf numFmtId="3" fontId="24" fillId="6" borderId="17" xfId="0" applyNumberFormat="1" applyFont="1" applyFill="1" applyBorder="1" applyAlignment="1">
      <alignment wrapText="1"/>
    </xf>
    <xf numFmtId="3" fontId="23" fillId="0" borderId="17" xfId="0" applyNumberFormat="1" applyFont="1" applyBorder="1" applyAlignment="1" applyProtection="1">
      <alignment wrapText="1"/>
      <protection locked="0"/>
    </xf>
    <xf numFmtId="3" fontId="24" fillId="0" borderId="17" xfId="0" applyNumberFormat="1" applyFont="1" applyFill="1" applyBorder="1" applyAlignment="1">
      <alignment wrapText="1"/>
    </xf>
    <xf numFmtId="3" fontId="24" fillId="6" borderId="17" xfId="0" applyNumberFormat="1" applyFont="1" applyFill="1" applyBorder="1" applyAlignment="1">
      <alignment horizontal="right" wrapText="1"/>
    </xf>
    <xf numFmtId="3" fontId="24" fillId="4" borderId="17" xfId="0" applyNumberFormat="1" applyFont="1" applyFill="1" applyBorder="1" applyAlignment="1">
      <alignment horizontal="right" vertical="center" wrapText="1"/>
    </xf>
    <xf numFmtId="3" fontId="23"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4" borderId="17" xfId="0" applyNumberFormat="1" applyFont="1" applyFill="1" applyBorder="1" applyAlignment="1">
      <alignment vertical="center" wrapText="1"/>
    </xf>
    <xf numFmtId="3" fontId="24" fillId="4" borderId="17" xfId="0" applyNumberFormat="1" applyFont="1" applyFill="1" applyBorder="1" applyAlignment="1" applyProtection="1">
      <alignment vertical="center" wrapText="1"/>
    </xf>
    <xf numFmtId="3" fontId="24" fillId="6" borderId="17" xfId="0" applyNumberFormat="1" applyFont="1" applyFill="1" applyBorder="1" applyAlignment="1">
      <alignment vertical="center" wrapText="1"/>
    </xf>
    <xf numFmtId="3" fontId="14" fillId="6" borderId="17" xfId="0" applyNumberFormat="1" applyFont="1" applyFill="1" applyBorder="1" applyAlignment="1">
      <alignment vertical="center" wrapText="1"/>
    </xf>
    <xf numFmtId="3" fontId="24" fillId="6" borderId="17" xfId="0" applyNumberFormat="1" applyFont="1" applyFill="1" applyBorder="1" applyAlignment="1" applyProtection="1">
      <alignment vertical="center" wrapText="1"/>
    </xf>
    <xf numFmtId="3" fontId="23" fillId="0" borderId="17" xfId="0" applyNumberFormat="1" applyFont="1" applyBorder="1" applyAlignment="1" applyProtection="1">
      <alignment vertical="center" wrapText="1"/>
      <protection locked="0"/>
    </xf>
    <xf numFmtId="3" fontId="24" fillId="0" borderId="17" xfId="0" applyNumberFormat="1" applyFont="1" applyFill="1" applyBorder="1" applyAlignment="1" applyProtection="1">
      <alignment vertical="center" wrapText="1"/>
    </xf>
    <xf numFmtId="3" fontId="24" fillId="0" borderId="17" xfId="0" applyNumberFormat="1" applyFont="1" applyFill="1" applyBorder="1" applyAlignment="1" applyProtection="1">
      <alignment wrapText="1"/>
    </xf>
    <xf numFmtId="3" fontId="24" fillId="6" borderId="17" xfId="0" applyNumberFormat="1" applyFont="1" applyFill="1" applyBorder="1" applyAlignment="1" applyProtection="1">
      <alignment wrapText="1"/>
    </xf>
    <xf numFmtId="3" fontId="23" fillId="0" borderId="17" xfId="0" applyNumberFormat="1" applyFont="1" applyFill="1" applyBorder="1" applyAlignment="1" applyProtection="1">
      <alignment wrapText="1"/>
      <protection locked="0"/>
    </xf>
    <xf numFmtId="3" fontId="14" fillId="6" borderId="17" xfId="6" applyNumberFormat="1" applyFont="1" applyFill="1" applyBorder="1" applyAlignment="1" applyProtection="1">
      <alignment horizontal="right" wrapText="1"/>
    </xf>
    <xf numFmtId="3" fontId="3" fillId="3" borderId="17" xfId="6" applyNumberFormat="1" applyFont="1" applyFill="1" applyBorder="1" applyAlignment="1" applyProtection="1">
      <alignment horizontal="right" wrapText="1"/>
      <protection locked="0"/>
    </xf>
    <xf numFmtId="3" fontId="14" fillId="3" borderId="17" xfId="6" applyNumberFormat="1" applyFont="1" applyFill="1" applyBorder="1" applyAlignment="1" applyProtection="1">
      <alignment horizontal="right" wrapText="1"/>
    </xf>
    <xf numFmtId="3" fontId="3" fillId="0" borderId="17" xfId="6" applyNumberFormat="1" applyFont="1" applyFill="1" applyBorder="1" applyAlignment="1" applyProtection="1">
      <alignment horizontal="right" wrapText="1"/>
      <protection locked="0"/>
    </xf>
    <xf numFmtId="3" fontId="14" fillId="0" borderId="17" xfId="6" applyNumberFormat="1" applyFont="1" applyFill="1" applyBorder="1" applyAlignment="1" applyProtection="1">
      <alignment horizontal="right" wrapText="1"/>
    </xf>
    <xf numFmtId="3" fontId="14" fillId="6" borderId="17" xfId="6" applyNumberFormat="1" applyFont="1" applyFill="1" applyBorder="1" applyAlignment="1" applyProtection="1">
      <alignment horizontal="right" vertical="top" wrapText="1"/>
    </xf>
    <xf numFmtId="3" fontId="3" fillId="0" borderId="17" xfId="6" applyNumberFormat="1" applyFont="1" applyFill="1" applyBorder="1" applyAlignment="1" applyProtection="1">
      <alignment horizontal="right" vertical="top" wrapText="1"/>
      <protection locked="0"/>
    </xf>
    <xf numFmtId="3" fontId="14" fillId="0" borderId="17" xfId="6" applyNumberFormat="1" applyFont="1" applyFill="1" applyBorder="1" applyAlignment="1" applyProtection="1">
      <alignment horizontal="right" vertical="top" wrapText="1"/>
    </xf>
    <xf numFmtId="0" fontId="7" fillId="0" borderId="0" xfId="1" applyFont="1" applyBorder="1" applyAlignment="1" applyProtection="1">
      <alignment horizontal="center" vertical="center" wrapText="1"/>
      <protection locked="0"/>
    </xf>
    <xf numFmtId="0" fontId="24" fillId="0" borderId="0" xfId="0" applyFont="1" applyBorder="1" applyAlignment="1">
      <alignment vertical="top" wrapText="1"/>
    </xf>
    <xf numFmtId="0" fontId="0" fillId="0" borderId="0" xfId="0" applyBorder="1"/>
    <xf numFmtId="0" fontId="29" fillId="0" borderId="0" xfId="0" applyFont="1" applyBorder="1" applyAlignment="1">
      <alignment vertical="center" wrapText="1"/>
    </xf>
    <xf numFmtId="0" fontId="5" fillId="0" borderId="0" xfId="1" applyFont="1" applyBorder="1" applyAlignment="1">
      <alignment vertical="center" wrapText="1"/>
    </xf>
    <xf numFmtId="0" fontId="3" fillId="0" borderId="0" xfId="1" applyFill="1"/>
    <xf numFmtId="0" fontId="6" fillId="0" borderId="0" xfId="1" applyFont="1" applyFill="1" applyAlignment="1">
      <alignment horizontal="justify" vertical="center" wrapText="1"/>
    </xf>
    <xf numFmtId="0" fontId="7" fillId="0" borderId="0" xfId="1" applyFont="1" applyFill="1" applyAlignment="1">
      <alignment horizontal="justify" vertical="center" wrapText="1"/>
    </xf>
    <xf numFmtId="0" fontId="7" fillId="0" borderId="0" xfId="1" applyFont="1" applyFill="1"/>
    <xf numFmtId="0" fontId="27" fillId="0" borderId="0" xfId="2" applyFont="1" applyFill="1" applyAlignment="1" applyProtection="1">
      <alignment vertical="center" wrapText="1"/>
    </xf>
    <xf numFmtId="0" fontId="7" fillId="0" borderId="0" xfId="1" applyFont="1" applyFill="1" applyBorder="1"/>
    <xf numFmtId="0" fontId="24" fillId="0" borderId="28"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horizontal="justify" vertical="center" wrapText="1"/>
    </xf>
    <xf numFmtId="0" fontId="24" fillId="0" borderId="31"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33" xfId="0" applyFont="1" applyBorder="1" applyAlignment="1">
      <alignment vertical="center" wrapText="1"/>
    </xf>
    <xf numFmtId="0" fontId="31" fillId="0" borderId="34" xfId="0" applyFont="1" applyBorder="1"/>
    <xf numFmtId="0" fontId="24" fillId="0" borderId="34" xfId="0" applyFont="1" applyBorder="1" applyAlignment="1">
      <alignment vertical="center" wrapText="1"/>
    </xf>
    <xf numFmtId="0" fontId="14" fillId="9" borderId="17" xfId="4" applyFont="1" applyFill="1" applyBorder="1" applyAlignment="1" applyProtection="1">
      <alignment horizontal="left" vertical="top" wrapText="1"/>
    </xf>
    <xf numFmtId="0" fontId="3" fillId="0" borderId="0" xfId="1" applyProtection="1"/>
    <xf numFmtId="0" fontId="0" fillId="0" borderId="0" xfId="0" applyProtection="1"/>
    <xf numFmtId="0" fontId="4" fillId="0" borderId="0" xfId="1" applyFont="1" applyAlignment="1" applyProtection="1">
      <alignment horizontal="right"/>
    </xf>
    <xf numFmtId="0" fontId="3" fillId="0" borderId="0" xfId="1" applyFont="1" applyProtection="1"/>
    <xf numFmtId="0" fontId="7" fillId="0" borderId="0" xfId="1" applyFont="1" applyBorder="1" applyAlignment="1" applyProtection="1">
      <alignment vertical="center" wrapText="1"/>
    </xf>
    <xf numFmtId="0" fontId="6" fillId="0" borderId="0" xfId="1" applyFont="1" applyAlignment="1" applyProtection="1">
      <alignment horizontal="justify" vertical="center" wrapText="1"/>
    </xf>
    <xf numFmtId="0" fontId="7" fillId="0" borderId="0" xfId="1" applyFont="1" applyAlignment="1" applyProtection="1">
      <alignment horizontal="justify" vertical="center" wrapText="1"/>
    </xf>
    <xf numFmtId="0" fontId="7" fillId="0" borderId="0" xfId="1" applyFont="1" applyProtection="1"/>
    <xf numFmtId="0" fontId="7" fillId="0" borderId="0" xfId="1" applyFont="1" applyFill="1" applyAlignment="1" applyProtection="1">
      <alignment vertical="center" wrapText="1"/>
    </xf>
    <xf numFmtId="0" fontId="7" fillId="0" borderId="0" xfId="1" applyFont="1" applyFill="1" applyAlignment="1" applyProtection="1">
      <alignment horizontal="left" vertical="top" wrapText="1"/>
    </xf>
    <xf numFmtId="0" fontId="7" fillId="0" borderId="0" xfId="1" applyFont="1" applyFill="1" applyAlignment="1" applyProtection="1">
      <alignment vertical="top" wrapText="1"/>
    </xf>
    <xf numFmtId="0" fontId="7" fillId="0" borderId="0" xfId="1" applyFont="1" applyAlignment="1" applyProtection="1">
      <alignment vertical="top" wrapText="1"/>
    </xf>
    <xf numFmtId="0" fontId="7" fillId="0" borderId="0" xfId="1" applyFont="1" applyAlignment="1" applyProtection="1">
      <alignment vertical="center" wrapText="1"/>
    </xf>
    <xf numFmtId="0" fontId="32" fillId="0" borderId="0" xfId="3" applyFont="1" applyAlignment="1" applyProtection="1">
      <alignment vertical="top" wrapText="1"/>
    </xf>
    <xf numFmtId="0" fontId="33" fillId="0" borderId="0" xfId="2" applyFont="1" applyAlignment="1" applyProtection="1">
      <alignment vertical="center" wrapText="1"/>
    </xf>
    <xf numFmtId="0" fontId="34" fillId="0" borderId="0" xfId="1" applyFont="1"/>
    <xf numFmtId="0" fontId="35" fillId="0" borderId="0" xfId="1" applyFont="1"/>
    <xf numFmtId="0" fontId="32" fillId="0" borderId="0" xfId="3" applyFont="1" applyFill="1" applyAlignment="1" applyProtection="1">
      <alignment vertical="top" wrapText="1"/>
    </xf>
    <xf numFmtId="0" fontId="32" fillId="0" borderId="0" xfId="3" applyFont="1"/>
    <xf numFmtId="0" fontId="36" fillId="0" borderId="0" xfId="1" applyFont="1" applyAlignment="1" applyProtection="1">
      <alignment horizontal="justify" vertical="center" wrapText="1"/>
    </xf>
    <xf numFmtId="0" fontId="3" fillId="2" borderId="0" xfId="0" applyFont="1" applyFill="1" applyAlignment="1" applyProtection="1">
      <alignment horizontal="left" vertical="center"/>
    </xf>
    <xf numFmtId="0" fontId="39" fillId="2" borderId="0" xfId="0" applyFont="1" applyFill="1" applyProtection="1"/>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xf>
    <xf numFmtId="0" fontId="0" fillId="2" borderId="0" xfId="0" applyFill="1" applyBorder="1" applyProtection="1"/>
    <xf numFmtId="0" fontId="3" fillId="2" borderId="18" xfId="0" applyFont="1" applyFill="1" applyBorder="1" applyAlignment="1" applyProtection="1">
      <alignment horizontal="left" vertical="top" wrapText="1"/>
    </xf>
    <xf numFmtId="0" fontId="20" fillId="2" borderId="0" xfId="0" applyFont="1" applyFill="1" applyAlignment="1" applyProtection="1">
      <alignment horizontal="center"/>
    </xf>
    <xf numFmtId="0" fontId="15" fillId="2" borderId="16" xfId="0" applyFont="1" applyFill="1" applyBorder="1" applyAlignment="1" applyProtection="1">
      <alignment horizontal="left" vertical="top" wrapText="1"/>
    </xf>
    <xf numFmtId="0" fontId="20" fillId="2" borderId="0" xfId="0" applyFont="1" applyFill="1"/>
    <xf numFmtId="0" fontId="3" fillId="8" borderId="17" xfId="6" applyFont="1" applyFill="1" applyBorder="1" applyAlignment="1" applyProtection="1">
      <alignment horizontal="left" vertical="top" wrapText="1"/>
    </xf>
    <xf numFmtId="3" fontId="3" fillId="8" borderId="17" xfId="6" applyNumberFormat="1" applyFont="1" applyFill="1" applyBorder="1" applyAlignment="1" applyProtection="1">
      <alignment horizontal="right" wrapText="1"/>
    </xf>
    <xf numFmtId="3" fontId="14" fillId="8" borderId="17" xfId="6" applyNumberFormat="1" applyFont="1" applyFill="1" applyBorder="1" applyAlignment="1" applyProtection="1">
      <alignment horizontal="right" vertical="top" wrapText="1"/>
    </xf>
    <xf numFmtId="0" fontId="23" fillId="0" borderId="17" xfId="0" applyFont="1" applyFill="1" applyBorder="1" applyAlignment="1" applyProtection="1">
      <alignment wrapText="1"/>
    </xf>
    <xf numFmtId="0" fontId="23" fillId="0" borderId="17" xfId="0" applyFont="1" applyFill="1" applyBorder="1" applyAlignment="1" applyProtection="1">
      <alignment horizontal="center" vertical="top" wrapText="1"/>
    </xf>
    <xf numFmtId="0" fontId="3" fillId="2" borderId="19" xfId="0" applyFont="1" applyFill="1" applyBorder="1" applyAlignment="1" applyProtection="1">
      <alignment horizontal="left" vertical="top" wrapText="1"/>
    </xf>
    <xf numFmtId="0" fontId="7" fillId="0" borderId="8" xfId="1" applyFont="1" applyBorder="1" applyAlignment="1" applyProtection="1">
      <alignment horizontal="left" vertical="center" wrapText="1"/>
      <protection locked="0"/>
    </xf>
    <xf numFmtId="0" fontId="7" fillId="0" borderId="9"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1" fillId="0" borderId="17" xfId="0" applyFont="1" applyBorder="1" applyAlignment="1" applyProtection="1">
      <alignment wrapText="1"/>
      <protection locked="0"/>
    </xf>
    <xf numFmtId="0" fontId="7" fillId="0" borderId="8" xfId="1" applyFont="1" applyBorder="1" applyAlignment="1" applyProtection="1">
      <alignment horizontal="left" vertical="center" wrapText="1"/>
      <protection locked="0"/>
    </xf>
    <xf numFmtId="0" fontId="7" fillId="0" borderId="9"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7" fillId="0" borderId="8" xfId="1" applyFont="1" applyBorder="1" applyAlignment="1">
      <alignment horizontal="justify" vertical="center" wrapText="1"/>
    </xf>
    <xf numFmtId="0" fontId="7" fillId="0" borderId="9" xfId="1" applyFont="1" applyBorder="1" applyAlignment="1">
      <alignment horizontal="justify" vertical="center" wrapText="1"/>
    </xf>
    <xf numFmtId="0" fontId="6" fillId="0" borderId="0" xfId="1" applyFont="1" applyAlignment="1">
      <alignment horizontal="left" vertical="center" wrapText="1"/>
    </xf>
    <xf numFmtId="0" fontId="7" fillId="0" borderId="0" xfId="1" applyFont="1" applyAlignment="1">
      <alignment horizontal="left" vertical="center" wrapText="1"/>
    </xf>
    <xf numFmtId="0" fontId="7" fillId="0" borderId="0" xfId="1" applyFont="1" applyFill="1" applyAlignment="1">
      <alignment horizontal="left" vertical="center" wrapText="1"/>
    </xf>
    <xf numFmtId="0" fontId="12" fillId="0" borderId="6" xfId="1" applyFont="1" applyBorder="1" applyAlignment="1">
      <alignment horizontal="left" vertical="center"/>
    </xf>
    <xf numFmtId="0" fontId="7" fillId="0" borderId="0" xfId="1" applyFont="1" applyAlignment="1">
      <alignment horizontal="justify" vertical="center" wrapText="1"/>
    </xf>
    <xf numFmtId="0" fontId="4" fillId="0" borderId="0" xfId="1" applyFont="1" applyAlignment="1">
      <alignment horizontal="left" vertical="justify" wrapText="1"/>
    </xf>
    <xf numFmtId="0" fontId="0" fillId="0" borderId="0" xfId="0" applyAlignment="1">
      <alignment horizontal="left" vertical="justify" wrapText="1"/>
    </xf>
    <xf numFmtId="0" fontId="8" fillId="0" borderId="0" xfId="1" applyFont="1" applyBorder="1" applyAlignment="1">
      <alignment vertical="center" wrapText="1"/>
    </xf>
    <xf numFmtId="0" fontId="6" fillId="0" borderId="0" xfId="1" applyFont="1" applyAlignment="1">
      <alignment horizontal="justify" vertical="center" wrapText="1"/>
    </xf>
    <xf numFmtId="0" fontId="31" fillId="0" borderId="0" xfId="0" applyFont="1" applyBorder="1" applyAlignment="1">
      <alignment horizontal="justify" vertical="center" wrapText="1"/>
    </xf>
    <xf numFmtId="0" fontId="4" fillId="0" borderId="0" xfId="1" applyFont="1" applyAlignment="1" applyProtection="1">
      <alignment horizontal="left" vertical="justify" wrapText="1"/>
    </xf>
    <xf numFmtId="0" fontId="0" fillId="0" borderId="0" xfId="0" applyAlignment="1" applyProtection="1">
      <alignment horizontal="left" vertical="justify" wrapText="1"/>
    </xf>
    <xf numFmtId="0" fontId="7" fillId="0" borderId="0" xfId="1" applyFont="1" applyFill="1" applyAlignment="1" applyProtection="1">
      <alignment horizontal="left" vertical="center" wrapText="1"/>
    </xf>
    <xf numFmtId="0" fontId="12" fillId="0" borderId="6" xfId="1" applyFont="1" applyBorder="1" applyAlignment="1" applyProtection="1">
      <alignment horizontal="left" vertical="center"/>
    </xf>
    <xf numFmtId="0" fontId="6" fillId="0" borderId="0" xfId="1" applyFont="1" applyAlignment="1" applyProtection="1">
      <alignment horizontal="left" vertical="center" wrapText="1"/>
    </xf>
    <xf numFmtId="0" fontId="7" fillId="0" borderId="0" xfId="1" applyFont="1" applyAlignment="1" applyProtection="1">
      <alignment horizontal="left" vertical="center" wrapText="1"/>
    </xf>
    <xf numFmtId="0" fontId="5" fillId="0" borderId="0" xfId="1" applyFont="1" applyAlignment="1" applyProtection="1">
      <alignment horizontal="left" vertical="center" wrapText="1" indent="2"/>
    </xf>
    <xf numFmtId="0" fontId="8" fillId="0" borderId="0" xfId="1" applyFont="1" applyBorder="1" applyAlignment="1" applyProtection="1">
      <alignment vertical="center" wrapText="1"/>
    </xf>
    <xf numFmtId="0" fontId="6" fillId="0" borderId="0" xfId="1" applyFont="1" applyAlignment="1" applyProtection="1">
      <alignment horizontal="justify" vertical="center" wrapText="1"/>
    </xf>
    <xf numFmtId="0" fontId="7" fillId="0" borderId="0" xfId="1" applyFont="1" applyAlignment="1" applyProtection="1">
      <alignment horizontal="justify" vertical="center" wrapText="1"/>
    </xf>
    <xf numFmtId="0" fontId="6" fillId="0" borderId="1" xfId="1" applyFont="1" applyBorder="1" applyAlignment="1" applyProtection="1">
      <alignment horizontal="left" vertical="top" wrapText="1"/>
      <protection locked="0"/>
    </xf>
    <xf numFmtId="0" fontId="6" fillId="0" borderId="2" xfId="1" applyFont="1" applyBorder="1" applyAlignment="1" applyProtection="1">
      <alignment horizontal="left" vertical="top" wrapText="1"/>
      <protection locked="0"/>
    </xf>
    <xf numFmtId="0" fontId="6" fillId="0" borderId="3"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7" fillId="0" borderId="0" xfId="1" applyFont="1" applyFill="1" applyAlignment="1" applyProtection="1">
      <alignment horizontal="left" vertical="top" wrapText="1"/>
    </xf>
    <xf numFmtId="49" fontId="7" fillId="0" borderId="0" xfId="1" applyNumberFormat="1" applyFont="1" applyAlignment="1" applyProtection="1">
      <alignment horizontal="left" vertical="center" wrapText="1"/>
    </xf>
    <xf numFmtId="49" fontId="14" fillId="2" borderId="0" xfId="0" applyNumberFormat="1" applyFont="1" applyFill="1" applyAlignment="1" applyProtection="1">
      <alignment horizontal="left" vertical="center" wrapText="1"/>
    </xf>
    <xf numFmtId="49" fontId="18" fillId="2" borderId="0" xfId="0" applyNumberFormat="1" applyFont="1" applyFill="1" applyAlignment="1" applyProtection="1">
      <alignment horizontal="left" vertical="center" wrapText="1"/>
    </xf>
    <xf numFmtId="0" fontId="3" fillId="2" borderId="0" xfId="0" applyFont="1" applyFill="1" applyAlignment="1" applyProtection="1">
      <alignment horizontal="left" vertical="center"/>
    </xf>
    <xf numFmtId="49" fontId="3" fillId="2" borderId="0" xfId="0" applyNumberFormat="1" applyFont="1" applyFill="1" applyAlignment="1" applyProtection="1">
      <alignment horizontal="left" vertical="center" wrapText="1"/>
    </xf>
    <xf numFmtId="0" fontId="20" fillId="3" borderId="13" xfId="4" applyFont="1" applyFill="1" applyBorder="1" applyAlignment="1" applyProtection="1">
      <alignment horizontal="left"/>
    </xf>
    <xf numFmtId="0" fontId="20" fillId="3" borderId="14" xfId="4" applyFont="1" applyFill="1" applyBorder="1" applyAlignment="1" applyProtection="1">
      <alignment horizontal="left"/>
    </xf>
    <xf numFmtId="0" fontId="20" fillId="3" borderId="15" xfId="4" applyFont="1" applyFill="1" applyBorder="1" applyAlignment="1" applyProtection="1">
      <alignment horizontal="left"/>
    </xf>
    <xf numFmtId="0" fontId="20" fillId="3" borderId="16" xfId="4" applyFont="1" applyFill="1" applyBorder="1" applyAlignment="1" applyProtection="1">
      <alignment horizontal="center" vertical="center" textRotation="90" wrapText="1"/>
    </xf>
    <xf numFmtId="0" fontId="20" fillId="3" borderId="18" xfId="4" applyFont="1" applyFill="1" applyBorder="1" applyAlignment="1" applyProtection="1">
      <alignment horizontal="center" vertical="center" textRotation="90" wrapText="1"/>
    </xf>
    <xf numFmtId="0" fontId="20" fillId="3" borderId="19" xfId="4" applyFont="1" applyFill="1" applyBorder="1" applyAlignment="1" applyProtection="1">
      <alignment horizontal="center" vertical="center" textRotation="90" wrapText="1"/>
    </xf>
    <xf numFmtId="0" fontId="20" fillId="3" borderId="17" xfId="4" applyFont="1" applyFill="1" applyBorder="1" applyAlignment="1" applyProtection="1">
      <alignment horizontal="center" vertical="center" wrapText="1"/>
    </xf>
    <xf numFmtId="0" fontId="20" fillId="0" borderId="17" xfId="4" applyFont="1" applyFill="1" applyBorder="1" applyAlignment="1" applyProtection="1">
      <alignment horizontal="center"/>
    </xf>
    <xf numFmtId="0" fontId="20" fillId="0" borderId="16" xfId="4" applyFont="1" applyFill="1" applyBorder="1" applyAlignment="1" applyProtection="1">
      <alignment horizontal="center"/>
    </xf>
    <xf numFmtId="0" fontId="14" fillId="3" borderId="17" xfId="5" applyFont="1" applyFill="1" applyBorder="1" applyAlignment="1" applyProtection="1">
      <alignment horizontal="left"/>
    </xf>
    <xf numFmtId="0" fontId="14" fillId="3" borderId="16" xfId="4" applyFont="1" applyFill="1" applyBorder="1" applyAlignment="1" applyProtection="1">
      <alignment horizontal="center" vertical="center" textRotation="90" wrapText="1"/>
    </xf>
    <xf numFmtId="0" fontId="14" fillId="3" borderId="18" xfId="4" applyFont="1" applyFill="1" applyBorder="1" applyAlignment="1" applyProtection="1">
      <alignment horizontal="center" vertical="center" textRotation="90" wrapText="1"/>
    </xf>
    <xf numFmtId="0" fontId="14" fillId="3" borderId="19" xfId="4" applyFont="1" applyFill="1" applyBorder="1" applyAlignment="1" applyProtection="1">
      <alignment horizontal="center" vertical="center" textRotation="90" wrapText="1"/>
    </xf>
    <xf numFmtId="0" fontId="14" fillId="3" borderId="17" xfId="4" applyFont="1" applyFill="1" applyBorder="1" applyAlignment="1" applyProtection="1">
      <alignment horizontal="center" vertical="center" wrapText="1"/>
    </xf>
    <xf numFmtId="0" fontId="14" fillId="3" borderId="17" xfId="5" applyFont="1" applyFill="1" applyBorder="1" applyAlignment="1" applyProtection="1">
      <alignment horizontal="center" vertical="center" wrapText="1"/>
    </xf>
    <xf numFmtId="15" fontId="14" fillId="3" borderId="17" xfId="5" applyNumberFormat="1" applyFont="1" applyFill="1" applyBorder="1" applyAlignment="1" applyProtection="1">
      <alignment horizontal="center" vertical="center" wrapText="1"/>
    </xf>
    <xf numFmtId="0" fontId="14" fillId="3" borderId="17" xfId="4" applyFont="1" applyFill="1" applyBorder="1" applyAlignment="1" applyProtection="1">
      <alignment horizontal="left"/>
    </xf>
    <xf numFmtId="0" fontId="14" fillId="3" borderId="16" xfId="4" applyFont="1" applyFill="1" applyBorder="1" applyAlignment="1" applyProtection="1">
      <alignment horizontal="right" vertical="center" textRotation="90" wrapText="1"/>
    </xf>
    <xf numFmtId="0" fontId="14" fillId="3" borderId="18" xfId="4" applyFont="1" applyFill="1" applyBorder="1" applyAlignment="1" applyProtection="1">
      <alignment horizontal="right" vertical="center" textRotation="90" wrapText="1"/>
    </xf>
    <xf numFmtId="0" fontId="14" fillId="3" borderId="19" xfId="4" applyFont="1" applyFill="1" applyBorder="1" applyAlignment="1" applyProtection="1">
      <alignment horizontal="right" vertical="center" textRotation="90" wrapText="1"/>
    </xf>
    <xf numFmtId="0" fontId="14" fillId="0" borderId="17" xfId="4" applyFont="1" applyFill="1" applyBorder="1" applyAlignment="1" applyProtection="1">
      <alignment horizontal="center"/>
    </xf>
    <xf numFmtId="0" fontId="24" fillId="0" borderId="0" xfId="0" applyFont="1" applyFill="1" applyBorder="1" applyAlignment="1">
      <alignment horizontal="center" wrapText="1"/>
    </xf>
    <xf numFmtId="0" fontId="14" fillId="3" borderId="13" xfId="6" applyFont="1" applyFill="1" applyBorder="1" applyAlignment="1" applyProtection="1">
      <alignment horizontal="left"/>
    </xf>
    <xf numFmtId="0" fontId="14" fillId="3" borderId="14" xfId="6" applyFont="1" applyFill="1" applyBorder="1" applyAlignment="1" applyProtection="1">
      <alignment horizontal="left"/>
    </xf>
    <xf numFmtId="0" fontId="14" fillId="3" borderId="15" xfId="6" applyFont="1" applyFill="1" applyBorder="1" applyAlignment="1" applyProtection="1">
      <alignment horizontal="left"/>
    </xf>
    <xf numFmtId="0" fontId="14" fillId="3" borderId="16" xfId="4" applyFont="1" applyFill="1" applyBorder="1" applyAlignment="1" applyProtection="1">
      <alignment horizontal="center" vertical="top" textRotation="90" wrapText="1"/>
    </xf>
    <xf numFmtId="0" fontId="14" fillId="3" borderId="18" xfId="4" applyFont="1" applyFill="1" applyBorder="1" applyAlignment="1" applyProtection="1">
      <alignment horizontal="center" vertical="top" textRotation="90" wrapText="1"/>
    </xf>
    <xf numFmtId="0" fontId="14" fillId="3" borderId="19" xfId="4" applyFont="1" applyFill="1" applyBorder="1" applyAlignment="1" applyProtection="1">
      <alignment horizontal="center" vertical="top" textRotation="90" wrapText="1"/>
    </xf>
    <xf numFmtId="0" fontId="14" fillId="3" borderId="17" xfId="6" applyFont="1" applyFill="1" applyBorder="1" applyAlignment="1" applyProtection="1">
      <alignment horizontal="center" vertical="center" wrapText="1"/>
    </xf>
    <xf numFmtId="0" fontId="24" fillId="0" borderId="17" xfId="0" applyFont="1" applyBorder="1" applyAlignment="1">
      <alignment horizontal="center" vertical="center" wrapText="1"/>
    </xf>
    <xf numFmtId="0" fontId="3" fillId="0" borderId="0" xfId="7" applyFont="1" applyBorder="1" applyAlignment="1" applyProtection="1">
      <alignment vertical="center" wrapText="1"/>
    </xf>
    <xf numFmtId="0" fontId="3" fillId="0" borderId="11" xfId="7" applyFont="1" applyBorder="1" applyAlignment="1" applyProtection="1">
      <alignment vertical="center" wrapText="1"/>
      <protection locked="0"/>
    </xf>
    <xf numFmtId="0" fontId="3" fillId="0" borderId="12" xfId="7" applyFont="1" applyBorder="1" applyAlignment="1" applyProtection="1">
      <alignment vertical="center" wrapText="1"/>
      <protection locked="0"/>
    </xf>
    <xf numFmtId="0" fontId="14" fillId="0" borderId="24" xfId="7" applyFont="1" applyBorder="1" applyAlignment="1" applyProtection="1">
      <alignment horizontal="center" vertical="center" wrapText="1"/>
    </xf>
    <xf numFmtId="0" fontId="14" fillId="0" borderId="25" xfId="7" applyFont="1" applyBorder="1" applyAlignment="1" applyProtection="1">
      <alignment horizontal="center" vertical="center" wrapText="1"/>
    </xf>
    <xf numFmtId="0" fontId="13" fillId="0" borderId="24" xfId="7" applyFont="1" applyBorder="1" applyAlignment="1" applyProtection="1">
      <alignment horizontal="center" vertical="center" wrapText="1"/>
    </xf>
    <xf numFmtId="0" fontId="13" fillId="0" borderId="25" xfId="7" applyFont="1" applyBorder="1" applyAlignment="1" applyProtection="1">
      <alignment horizontal="center" vertical="center" wrapText="1"/>
    </xf>
    <xf numFmtId="0" fontId="3" fillId="0" borderId="0" xfId="7" applyFont="1" applyBorder="1" applyAlignment="1" applyProtection="1">
      <alignment horizontal="left" vertical="center" wrapText="1" indent="7"/>
    </xf>
    <xf numFmtId="0" fontId="14" fillId="0" borderId="0" xfId="7" applyFont="1" applyBorder="1" applyAlignment="1" applyProtection="1">
      <alignment horizontal="left" vertical="center" wrapText="1" indent="2"/>
    </xf>
    <xf numFmtId="0" fontId="3" fillId="0" borderId="0" xfId="7" applyFont="1" applyBorder="1" applyAlignment="1" applyProtection="1">
      <alignment horizontal="left" vertical="center" wrapText="1" indent="3"/>
    </xf>
    <xf numFmtId="0" fontId="3" fillId="0" borderId="0" xfId="7" applyFont="1" applyBorder="1" applyAlignment="1" applyProtection="1">
      <alignment horizontal="left" vertical="center" wrapText="1"/>
    </xf>
    <xf numFmtId="0" fontId="3" fillId="0" borderId="4" xfId="7" applyFont="1" applyBorder="1" applyAlignment="1" applyProtection="1">
      <alignment horizontal="left" vertical="center" wrapText="1"/>
    </xf>
    <xf numFmtId="0" fontId="13" fillId="0" borderId="0" xfId="7" applyFont="1" applyBorder="1" applyAlignment="1" applyProtection="1">
      <alignment vertical="center" wrapText="1"/>
    </xf>
    <xf numFmtId="0" fontId="3" fillId="0" borderId="0" xfId="7" applyFont="1" applyBorder="1" applyAlignment="1" applyProtection="1">
      <alignment horizontal="left" vertical="center" wrapText="1"/>
      <protection locked="0"/>
    </xf>
    <xf numFmtId="0" fontId="3" fillId="0" borderId="35" xfId="7" applyFont="1" applyBorder="1" applyAlignment="1" applyProtection="1">
      <alignment horizontal="left" vertical="top" wrapText="1"/>
      <protection locked="0"/>
    </xf>
    <xf numFmtId="0" fontId="3" fillId="0" borderId="34" xfId="7" applyFont="1" applyBorder="1" applyAlignment="1" applyProtection="1">
      <alignment horizontal="left" vertical="top" wrapText="1"/>
      <protection locked="0"/>
    </xf>
    <xf numFmtId="0" fontId="3" fillId="0" borderId="36" xfId="7" applyFont="1" applyBorder="1" applyAlignment="1" applyProtection="1">
      <alignment horizontal="left" vertical="top" wrapText="1"/>
      <protection locked="0"/>
    </xf>
    <xf numFmtId="0" fontId="3" fillId="0" borderId="37" xfId="7" applyFont="1" applyBorder="1" applyAlignment="1" applyProtection="1">
      <alignment horizontal="left" vertical="top" wrapText="1"/>
      <protection locked="0"/>
    </xf>
    <xf numFmtId="0" fontId="3" fillId="0" borderId="0" xfId="7" applyFont="1" applyBorder="1" applyAlignment="1" applyProtection="1">
      <alignment horizontal="left" vertical="top" wrapText="1"/>
      <protection locked="0"/>
    </xf>
    <xf numFmtId="0" fontId="3" fillId="0" borderId="4" xfId="7" applyFont="1" applyBorder="1" applyAlignment="1" applyProtection="1">
      <alignment horizontal="left" vertical="top" wrapText="1"/>
      <protection locked="0"/>
    </xf>
    <xf numFmtId="0" fontId="3" fillId="0" borderId="38" xfId="7" applyFont="1" applyBorder="1" applyAlignment="1" applyProtection="1">
      <alignment horizontal="left" vertical="top" wrapText="1"/>
      <protection locked="0"/>
    </xf>
    <xf numFmtId="0" fontId="3" fillId="0" borderId="39" xfId="7" applyFont="1" applyBorder="1" applyAlignment="1" applyProtection="1">
      <alignment horizontal="left" vertical="top" wrapText="1"/>
      <protection locked="0"/>
    </xf>
    <xf numFmtId="0" fontId="3" fillId="0" borderId="40" xfId="7" applyFont="1" applyBorder="1" applyAlignment="1" applyProtection="1">
      <alignment horizontal="left" vertical="top" wrapText="1"/>
      <protection locked="0"/>
    </xf>
    <xf numFmtId="0" fontId="14" fillId="0" borderId="0" xfId="7" applyFont="1" applyBorder="1" applyAlignment="1" applyProtection="1">
      <alignment vertical="center" wrapText="1"/>
    </xf>
    <xf numFmtId="0" fontId="14" fillId="0" borderId="0" xfId="7" applyFont="1" applyBorder="1" applyAlignment="1" applyProtection="1">
      <alignment horizontal="left" vertical="center" wrapText="1" indent="3"/>
    </xf>
  </cellXfs>
  <cellStyles count="8">
    <cellStyle name="Hyperlink" xfId="3" builtinId="8"/>
    <cellStyle name="Hyperlink 2" xfId="2"/>
    <cellStyle name="Normal" xfId="0" builtinId="0"/>
    <cellStyle name="Normal 10" xfId="6"/>
    <cellStyle name="Normal 3" xfId="1"/>
    <cellStyle name="Normal 3 2" xfId="7"/>
    <cellStyle name="Normal 8" xfId="4"/>
    <cellStyle name="Normal 9"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1330036</xdr:colOff>
      <xdr:row>2</xdr:row>
      <xdr:rowOff>91439</xdr:rowOff>
    </xdr:from>
    <xdr:to>
      <xdr:col>5</xdr:col>
      <xdr:colOff>1110961</xdr:colOff>
      <xdr:row>7</xdr:row>
      <xdr:rowOff>152399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19" t="40641" r="61092" b="-4812"/>
        <a:stretch/>
      </xdr:blipFill>
      <xdr:spPr>
        <a:xfrm>
          <a:off x="2751512" y="507075"/>
          <a:ext cx="2948074" cy="883920"/>
        </a:xfrm>
        <a:prstGeom prst="rect">
          <a:avLst/>
        </a:prstGeom>
      </xdr:spPr>
    </xdr:pic>
    <xdr:clientData/>
  </xdr:twoCellAnchor>
  <xdr:twoCellAnchor>
    <xdr:from>
      <xdr:col>1</xdr:col>
      <xdr:colOff>141316</xdr:colOff>
      <xdr:row>31</xdr:row>
      <xdr:rowOff>91440</xdr:rowOff>
    </xdr:from>
    <xdr:to>
      <xdr:col>6</xdr:col>
      <xdr:colOff>423949</xdr:colOff>
      <xdr:row>31</xdr:row>
      <xdr:rowOff>382386</xdr:rowOff>
    </xdr:to>
    <xdr:sp macro="" textlink="">
      <xdr:nvSpPr>
        <xdr:cNvPr id="3" name="TextBox 2"/>
        <xdr:cNvSpPr txBox="1"/>
      </xdr:nvSpPr>
      <xdr:spPr>
        <a:xfrm>
          <a:off x="141316" y="7872153"/>
          <a:ext cx="7398328" cy="2909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ZA" sz="1100" b="1">
              <a:latin typeface="Arial" panose="020B0604020202020204" pitchFamily="34" charset="0"/>
              <a:cs typeface="Arial" panose="020B0604020202020204" pitchFamily="34" charset="0"/>
            </a:rPr>
            <a:t>Stats SA recommends that you retain a copy to refer to in the event of a query.</a:t>
          </a:r>
        </a:p>
      </xdr:txBody>
    </xdr:sp>
    <xdr:clientData/>
  </xdr:twoCellAnchor>
  <xdr:twoCellAnchor editAs="oneCell">
    <xdr:from>
      <xdr:col>1</xdr:col>
      <xdr:colOff>381000</xdr:colOff>
      <xdr:row>9</xdr:row>
      <xdr:rowOff>533400</xdr:rowOff>
    </xdr:from>
    <xdr:to>
      <xdr:col>2</xdr:col>
      <xdr:colOff>3200400</xdr:colOff>
      <xdr:row>18</xdr:row>
      <xdr:rowOff>152400</xdr:rowOff>
    </xdr:to>
    <xdr:sp macro="" textlink="">
      <xdr:nvSpPr>
        <xdr:cNvPr id="2053" name="AutoShape 5"/>
        <xdr:cNvSpPr>
          <a:spLocks noChangeAspect="1" noChangeArrowheads="1"/>
        </xdr:cNvSpPr>
      </xdr:nvSpPr>
      <xdr:spPr bwMode="auto">
        <a:xfrm>
          <a:off x="504825" y="2085975"/>
          <a:ext cx="3276600" cy="1647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141315</xdr:colOff>
      <xdr:row>29</xdr:row>
      <xdr:rowOff>91440</xdr:rowOff>
    </xdr:from>
    <xdr:to>
      <xdr:col>6</xdr:col>
      <xdr:colOff>1662015</xdr:colOff>
      <xdr:row>29</xdr:row>
      <xdr:rowOff>382386</xdr:rowOff>
    </xdr:to>
    <xdr:sp macro="" textlink="">
      <xdr:nvSpPr>
        <xdr:cNvPr id="3" name="TextBox 2"/>
        <xdr:cNvSpPr txBox="1"/>
      </xdr:nvSpPr>
      <xdr:spPr>
        <a:xfrm>
          <a:off x="287106" y="8479272"/>
          <a:ext cx="6574781" cy="2909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ZA" sz="1100" b="1">
              <a:latin typeface="Arial" panose="020B0604020202020204" pitchFamily="34" charset="0"/>
              <a:cs typeface="Arial" panose="020B0604020202020204" pitchFamily="34" charset="0"/>
            </a:rPr>
            <a:t>Stats SA recommends that you retain a copy to refer to in the event of a query.</a:t>
          </a:r>
        </a:p>
      </xdr:txBody>
    </xdr:sp>
    <xdr:clientData/>
  </xdr:twoCellAnchor>
  <xdr:twoCellAnchor editAs="oneCell">
    <xdr:from>
      <xdr:col>0</xdr:col>
      <xdr:colOff>0</xdr:colOff>
      <xdr:row>0</xdr:row>
      <xdr:rowOff>0</xdr:rowOff>
    </xdr:from>
    <xdr:to>
      <xdr:col>6</xdr:col>
      <xdr:colOff>1552739</xdr:colOff>
      <xdr:row>6</xdr:row>
      <xdr:rowOff>29558</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014" cy="1022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locgovt@statssa.gov.z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SimonKg@statssa.gov.za" TargetMode="External"/><Relationship Id="rId5" Type="http://schemas.openxmlformats.org/officeDocument/2006/relationships/hyperlink" Target="mailto:JimmyL@statssa.gov.za" TargetMode="External"/><Relationship Id="rId4" Type="http://schemas.openxmlformats.org/officeDocument/2006/relationships/hyperlink" Target="mailto:WilliamMe@statssa.gov.za"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TebogoRa@statssa.gov.za" TargetMode="External"/><Relationship Id="rId3" Type="http://schemas.openxmlformats.org/officeDocument/2006/relationships/printerSettings" Target="../printerSettings/printerSettings7.bin"/><Relationship Id="rId7" Type="http://schemas.openxmlformats.org/officeDocument/2006/relationships/hyperlink" Target="mailto:SimonNk@statssa.gov.za"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mailto:locgovt@statssa.gov.za" TargetMode="External"/><Relationship Id="rId11" Type="http://schemas.openxmlformats.org/officeDocument/2006/relationships/drawing" Target="../drawings/drawing2.xml"/><Relationship Id="rId5" Type="http://schemas.openxmlformats.org/officeDocument/2006/relationships/hyperlink" Target="mailto:SimonKg@statssa.gov.za" TargetMode="External"/><Relationship Id="rId10" Type="http://schemas.openxmlformats.org/officeDocument/2006/relationships/printerSettings" Target="../printerSettings/printerSettings8.bin"/><Relationship Id="rId4" Type="http://schemas.openxmlformats.org/officeDocument/2006/relationships/hyperlink" Target="mailto:JimmyL@statssa.gov.za" TargetMode="External"/><Relationship Id="rId9" Type="http://schemas.openxmlformats.org/officeDocument/2006/relationships/hyperlink" Target="mailto:PaulMak@statssa.gov.z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showGridLines="0" view="pageBreakPreview" topLeftCell="A9" zoomScaleNormal="100" zoomScaleSheetLayoutView="100" workbookViewId="0">
      <selection activeCell="F17" sqref="F17"/>
    </sheetView>
  </sheetViews>
  <sheetFormatPr defaultColWidth="9.109375" defaultRowHeight="13.2" x14ac:dyDescent="0.25"/>
  <cols>
    <col min="1" max="1" width="1.88671875" style="1" customWidth="1"/>
    <col min="2" max="2" width="17.109375" style="1" customWidth="1"/>
    <col min="3" max="3" width="37.44140625" style="220" customWidth="1"/>
    <col min="4" max="4" width="1.44140625" style="1" customWidth="1"/>
    <col min="5" max="5" width="2.88671875" style="1" customWidth="1"/>
    <col min="6" max="6" width="24.88671875" style="1" customWidth="1"/>
    <col min="7" max="7" width="32.88671875" style="1" customWidth="1"/>
    <col min="8" max="8" width="1.44140625" style="1" customWidth="1"/>
    <col min="9" max="16384" width="9.109375" style="1"/>
  </cols>
  <sheetData>
    <row r="2" spans="2:8" ht="21" x14ac:dyDescent="0.4">
      <c r="G2" s="2" t="s">
        <v>0</v>
      </c>
    </row>
    <row r="3" spans="2:8" ht="14.4" x14ac:dyDescent="0.3">
      <c r="B3"/>
    </row>
    <row r="8" spans="2:8" x14ac:dyDescent="0.25">
      <c r="G8" s="3"/>
    </row>
    <row r="10" spans="2:8" ht="39.75" customHeight="1" x14ac:dyDescent="0.25">
      <c r="B10" s="284" t="s">
        <v>1</v>
      </c>
      <c r="C10" s="285"/>
      <c r="D10" s="285"/>
      <c r="E10" s="285"/>
      <c r="F10" s="285"/>
      <c r="G10" s="285"/>
    </row>
    <row r="11" spans="2:8" x14ac:dyDescent="0.25">
      <c r="B11" s="288" t="s">
        <v>305</v>
      </c>
      <c r="C11" s="288"/>
      <c r="D11" s="219"/>
      <c r="E11" s="219"/>
      <c r="F11" s="219"/>
      <c r="G11" s="219"/>
    </row>
    <row r="12" spans="2:8" ht="15" customHeight="1" thickBot="1" x14ac:dyDescent="0.35">
      <c r="B12" s="228" t="s">
        <v>300</v>
      </c>
      <c r="C12" s="226"/>
      <c r="D12" s="217"/>
      <c r="E12" s="5"/>
      <c r="F12" s="4"/>
      <c r="G12" s="4"/>
      <c r="H12" s="15"/>
    </row>
    <row r="13" spans="2:8" ht="15" customHeight="1" thickBot="1" x14ac:dyDescent="0.35">
      <c r="B13" s="229" t="s">
        <v>301</v>
      </c>
      <c r="C13" s="227"/>
      <c r="D13" s="217"/>
      <c r="E13" s="5"/>
      <c r="F13" s="4"/>
      <c r="G13" s="4"/>
      <c r="H13" s="15"/>
    </row>
    <row r="14" spans="2:8" ht="15" customHeight="1" thickBot="1" x14ac:dyDescent="0.3">
      <c r="B14" s="229" t="s">
        <v>302</v>
      </c>
      <c r="C14" s="227"/>
      <c r="D14" s="216"/>
      <c r="E14" s="5"/>
      <c r="F14" s="4"/>
      <c r="G14" s="4"/>
      <c r="H14" s="15"/>
    </row>
    <row r="15" spans="2:8" ht="15" customHeight="1" thickBot="1" x14ac:dyDescent="0.3">
      <c r="B15" s="229" t="s">
        <v>306</v>
      </c>
      <c r="C15" s="227"/>
      <c r="D15" s="216"/>
      <c r="E15" s="215"/>
      <c r="F15" s="4"/>
      <c r="G15" s="4"/>
      <c r="H15" s="15"/>
    </row>
    <row r="16" spans="2:8" ht="15" customHeight="1" thickBot="1" x14ac:dyDescent="0.3">
      <c r="B16" s="229"/>
      <c r="C16" s="227"/>
      <c r="D16" s="216"/>
      <c r="E16" s="215"/>
      <c r="F16" s="4"/>
      <c r="G16" s="4"/>
      <c r="H16" s="15"/>
    </row>
    <row r="17" spans="2:8" ht="15" customHeight="1" x14ac:dyDescent="0.25">
      <c r="B17" s="230" t="s">
        <v>303</v>
      </c>
      <c r="C17" s="231"/>
      <c r="D17" s="218"/>
      <c r="E17" s="215"/>
      <c r="F17" s="4"/>
      <c r="G17" s="4"/>
      <c r="H17" s="15"/>
    </row>
    <row r="18" spans="2:8" ht="15" customHeight="1" x14ac:dyDescent="0.3">
      <c r="B18" s="232" t="s">
        <v>304</v>
      </c>
      <c r="C18" s="233"/>
      <c r="D18" s="217"/>
      <c r="E18" s="5"/>
      <c r="F18" s="4"/>
      <c r="G18" s="4"/>
      <c r="H18" s="15"/>
    </row>
    <row r="19" spans="2:8" ht="13.65" customHeight="1" x14ac:dyDescent="0.25">
      <c r="B19" s="286"/>
      <c r="C19" s="286"/>
      <c r="D19" s="286"/>
      <c r="E19" s="286"/>
      <c r="F19" s="4"/>
      <c r="G19" s="4"/>
      <c r="H19" s="15"/>
    </row>
    <row r="20" spans="2:8" ht="15.75" customHeight="1" x14ac:dyDescent="0.25">
      <c r="B20" s="287" t="s">
        <v>2</v>
      </c>
      <c r="C20" s="287"/>
      <c r="D20" s="287"/>
      <c r="E20" s="287"/>
      <c r="F20" s="287"/>
      <c r="G20" s="287"/>
    </row>
    <row r="21" spans="2:8" ht="102" customHeight="1" x14ac:dyDescent="0.25">
      <c r="B21" s="283" t="s">
        <v>3</v>
      </c>
      <c r="C21" s="283"/>
      <c r="D21" s="283"/>
      <c r="E21" s="283"/>
      <c r="F21" s="283"/>
      <c r="G21" s="283"/>
    </row>
    <row r="22" spans="2:8" ht="15" customHeight="1" x14ac:dyDescent="0.25">
      <c r="B22" s="287" t="s">
        <v>4</v>
      </c>
      <c r="C22" s="287"/>
      <c r="D22" s="287"/>
      <c r="E22" s="287"/>
      <c r="F22" s="287"/>
      <c r="G22" s="287"/>
    </row>
    <row r="23" spans="2:8" ht="12.75" customHeight="1" x14ac:dyDescent="0.25">
      <c r="B23" s="172"/>
      <c r="C23" s="221"/>
      <c r="D23" s="172"/>
      <c r="E23" s="172"/>
      <c r="F23" s="172"/>
      <c r="G23" s="172"/>
    </row>
    <row r="24" spans="2:8" ht="51" customHeight="1" x14ac:dyDescent="0.25">
      <c r="B24" s="283" t="s">
        <v>5</v>
      </c>
      <c r="C24" s="283"/>
      <c r="D24" s="283"/>
      <c r="E24" s="283"/>
      <c r="F24" s="283"/>
      <c r="G24" s="283"/>
    </row>
    <row r="25" spans="2:8" ht="11.1" customHeight="1" x14ac:dyDescent="0.25">
      <c r="B25" s="173"/>
      <c r="C25" s="222"/>
      <c r="D25" s="173"/>
      <c r="E25" s="173"/>
      <c r="F25" s="173"/>
      <c r="G25" s="173"/>
    </row>
    <row r="26" spans="2:8" ht="12.75" customHeight="1" x14ac:dyDescent="0.25">
      <c r="B26" s="287" t="s">
        <v>6</v>
      </c>
      <c r="C26" s="287"/>
      <c r="D26" s="287"/>
      <c r="E26" s="287"/>
      <c r="F26" s="287"/>
      <c r="G26" s="287"/>
    </row>
    <row r="27" spans="2:8" ht="12.75" customHeight="1" x14ac:dyDescent="0.25">
      <c r="B27" s="172"/>
      <c r="C27" s="221"/>
      <c r="D27" s="172"/>
      <c r="E27" s="172"/>
      <c r="F27" s="172"/>
      <c r="G27" s="172"/>
    </row>
    <row r="28" spans="2:8" ht="38.25" customHeight="1" x14ac:dyDescent="0.25">
      <c r="B28" s="287" t="s">
        <v>7</v>
      </c>
      <c r="C28" s="283"/>
      <c r="D28" s="283"/>
      <c r="E28" s="283"/>
      <c r="F28" s="283"/>
      <c r="G28" s="283"/>
    </row>
    <row r="29" spans="2:8" ht="15" x14ac:dyDescent="0.25">
      <c r="B29" s="283"/>
      <c r="C29" s="283"/>
      <c r="D29" s="283"/>
      <c r="E29" s="283"/>
      <c r="F29" s="283"/>
      <c r="G29" s="283"/>
    </row>
    <row r="30" spans="2:8" ht="12.75" customHeight="1" x14ac:dyDescent="0.25">
      <c r="B30" s="287" t="s">
        <v>8</v>
      </c>
      <c r="C30" s="287"/>
      <c r="D30" s="287"/>
      <c r="E30" s="287"/>
      <c r="F30" s="287"/>
      <c r="G30" s="287"/>
    </row>
    <row r="31" spans="2:8" ht="51" customHeight="1" x14ac:dyDescent="0.25">
      <c r="B31" s="283" t="s">
        <v>288</v>
      </c>
      <c r="C31" s="283"/>
      <c r="D31" s="283"/>
      <c r="E31" s="283"/>
      <c r="F31" s="283"/>
      <c r="G31" s="283"/>
    </row>
    <row r="32" spans="2:8" ht="36" customHeight="1" x14ac:dyDescent="0.25">
      <c r="B32" s="279"/>
      <c r="C32" s="280"/>
      <c r="D32" s="280"/>
      <c r="E32" s="280"/>
      <c r="F32" s="280"/>
      <c r="G32" s="280"/>
    </row>
    <row r="33" spans="2:7" ht="12.75" customHeight="1" x14ac:dyDescent="0.25">
      <c r="B33" s="172" t="s">
        <v>9</v>
      </c>
      <c r="C33" s="221"/>
      <c r="D33" s="172"/>
      <c r="E33" s="172"/>
      <c r="F33" s="172"/>
      <c r="G33" s="172"/>
    </row>
    <row r="34" spans="2:7" ht="15" x14ac:dyDescent="0.25">
      <c r="B34" s="6"/>
      <c r="C34" s="223"/>
      <c r="D34" s="6"/>
      <c r="E34" s="6"/>
      <c r="F34" s="6"/>
      <c r="G34" s="6"/>
    </row>
    <row r="35" spans="2:7" ht="34.5" customHeight="1" x14ac:dyDescent="0.25">
      <c r="B35" s="281" t="s">
        <v>10</v>
      </c>
      <c r="C35" s="281"/>
      <c r="D35" s="281"/>
      <c r="E35" s="281"/>
      <c r="F35" s="281"/>
      <c r="G35" s="281"/>
    </row>
    <row r="36" spans="2:7" ht="1.5" customHeight="1" x14ac:dyDescent="0.25">
      <c r="B36" s="7"/>
      <c r="C36" s="7"/>
      <c r="D36" s="7"/>
      <c r="E36" s="7"/>
      <c r="F36" s="7"/>
      <c r="G36" s="7"/>
    </row>
    <row r="37" spans="2:7" ht="29.4" customHeight="1" x14ac:dyDescent="0.25">
      <c r="B37" s="8" t="s">
        <v>11</v>
      </c>
      <c r="C37" s="7"/>
      <c r="D37" s="7"/>
      <c r="E37" s="7"/>
      <c r="F37" s="171" t="s">
        <v>12</v>
      </c>
      <c r="G37" s="7"/>
    </row>
    <row r="38" spans="2:7" ht="18.899999999999999" customHeight="1" x14ac:dyDescent="0.25">
      <c r="B38" s="9" t="s">
        <v>13</v>
      </c>
      <c r="C38" s="7"/>
      <c r="D38" s="7"/>
      <c r="E38" s="7"/>
      <c r="F38" s="7" t="s">
        <v>14</v>
      </c>
      <c r="G38" s="171"/>
    </row>
    <row r="39" spans="2:7" ht="18.899999999999999" customHeight="1" x14ac:dyDescent="0.25">
      <c r="B39" s="10" t="s">
        <v>289</v>
      </c>
      <c r="C39" s="7"/>
      <c r="D39" s="7"/>
      <c r="E39" s="7"/>
      <c r="F39" s="11" t="s">
        <v>15</v>
      </c>
      <c r="G39" s="7"/>
    </row>
    <row r="40" spans="2:7" ht="18.899999999999999" customHeight="1" x14ac:dyDescent="0.25">
      <c r="B40" s="12" t="s">
        <v>283</v>
      </c>
      <c r="C40" s="7"/>
      <c r="D40" s="11"/>
      <c r="E40" s="11"/>
      <c r="F40" s="11" t="s">
        <v>17</v>
      </c>
      <c r="G40" s="11"/>
    </row>
    <row r="41" spans="2:7" ht="15.75" customHeight="1" x14ac:dyDescent="0.25">
      <c r="B41" s="154" t="s">
        <v>282</v>
      </c>
      <c r="C41" s="224"/>
      <c r="D41" s="155"/>
      <c r="E41" s="155"/>
      <c r="F41" s="155"/>
      <c r="G41" s="155"/>
    </row>
    <row r="42" spans="2:7" ht="15.75" customHeight="1" x14ac:dyDescent="0.25">
      <c r="B42" s="156" t="s">
        <v>18</v>
      </c>
      <c r="C42" s="224"/>
      <c r="D42" s="155"/>
      <c r="E42" s="155"/>
      <c r="F42" s="155"/>
      <c r="G42" s="155"/>
    </row>
    <row r="43" spans="2:7" ht="15.75" customHeight="1" x14ac:dyDescent="0.25">
      <c r="B43" s="157" t="s">
        <v>19</v>
      </c>
      <c r="C43" s="224"/>
      <c r="D43" s="155"/>
      <c r="E43" s="155"/>
      <c r="F43" s="155"/>
      <c r="G43" s="155"/>
    </row>
    <row r="44" spans="2:7" ht="15.75" customHeight="1" x14ac:dyDescent="0.25">
      <c r="B44" s="154" t="s">
        <v>284</v>
      </c>
      <c r="C44" s="224"/>
      <c r="D44" s="155"/>
      <c r="E44" s="155"/>
      <c r="F44" s="155"/>
      <c r="G44" s="155"/>
    </row>
    <row r="45" spans="2:7" ht="15" x14ac:dyDescent="0.25">
      <c r="C45" s="222"/>
      <c r="D45" s="173"/>
      <c r="E45" s="173"/>
      <c r="F45" s="173"/>
      <c r="G45" s="173"/>
    </row>
    <row r="46" spans="2:7" ht="22.65" customHeight="1" thickBot="1" x14ac:dyDescent="0.3">
      <c r="B46" s="282" t="s">
        <v>20</v>
      </c>
      <c r="C46" s="282"/>
      <c r="D46" s="282"/>
      <c r="E46" s="282"/>
      <c r="F46" s="282"/>
      <c r="G46" s="282"/>
    </row>
    <row r="47" spans="2:7" ht="18.899999999999999" customHeight="1" thickBot="1" x14ac:dyDescent="0.3">
      <c r="B47" s="274" t="s">
        <v>21</v>
      </c>
      <c r="C47" s="275"/>
      <c r="D47" s="276"/>
      <c r="E47" s="277" t="s">
        <v>22</v>
      </c>
      <c r="F47" s="278"/>
      <c r="G47" s="13"/>
    </row>
    <row r="48" spans="2:7" ht="18.899999999999999" customHeight="1" thickBot="1" x14ac:dyDescent="0.3">
      <c r="B48" s="274" t="s">
        <v>23</v>
      </c>
      <c r="C48" s="275"/>
      <c r="D48" s="276"/>
      <c r="E48" s="277" t="s">
        <v>24</v>
      </c>
      <c r="F48" s="278"/>
      <c r="G48" s="13"/>
    </row>
    <row r="49" spans="2:7" ht="18.899999999999999" customHeight="1" thickBot="1" x14ac:dyDescent="0.3">
      <c r="B49" s="274" t="s">
        <v>25</v>
      </c>
      <c r="C49" s="275"/>
      <c r="D49" s="276"/>
      <c r="E49" s="277" t="s">
        <v>16</v>
      </c>
      <c r="F49" s="278"/>
      <c r="G49" s="13"/>
    </row>
    <row r="50" spans="2:7" ht="18.899999999999999" customHeight="1" thickBot="1" x14ac:dyDescent="0.3">
      <c r="B50" s="274" t="s">
        <v>26</v>
      </c>
      <c r="C50" s="275"/>
      <c r="D50" s="276"/>
      <c r="E50" s="277" t="s">
        <v>27</v>
      </c>
      <c r="F50" s="278"/>
      <c r="G50" s="13"/>
    </row>
    <row r="51" spans="2:7" ht="15" x14ac:dyDescent="0.25">
      <c r="B51" s="14"/>
      <c r="C51" s="225"/>
      <c r="D51" s="14"/>
      <c r="E51" s="14"/>
      <c r="F51" s="14"/>
      <c r="G51" s="14"/>
    </row>
  </sheetData>
  <customSheetViews>
    <customSheetView guid="{6EDB2603-15F2-42E8-8661-FF860B5365B3}" showPageBreaks="1" showGridLines="0" printArea="1" state="hidden" view="pageBreakPreview" topLeftCell="A9">
      <selection activeCell="F17" sqref="F17"/>
      <pageMargins left="0.7" right="0.7" top="0.75" bottom="0.75" header="0.3" footer="0.3"/>
      <pageSetup paperSize="9" scale="65" orientation="portrait" r:id="rId1"/>
    </customSheetView>
    <customSheetView guid="{CBD6ECE2-0117-456F-AAD1-D66FE09960C1}" showPageBreaks="1" showGridLines="0" printArea="1" state="hidden" view="pageBreakPreview" topLeftCell="A9">
      <selection activeCell="F17" sqref="F17"/>
      <pageMargins left="0.7" right="0.7" top="0.75" bottom="0.75" header="0.3" footer="0.3"/>
      <pageSetup paperSize="9" scale="65" orientation="portrait" r:id="rId2"/>
    </customSheetView>
    <customSheetView guid="{E949AD9A-7CFE-4CC9-AA2F-1F93142C28DD}" showPageBreaks="1" showGridLines="0" printArea="1" state="hidden" view="pageBreakPreview" topLeftCell="A9">
      <selection activeCell="F17" sqref="F17"/>
      <pageMargins left="0.7" right="0.7" top="0.75" bottom="0.75" header="0.3" footer="0.3"/>
      <pageSetup paperSize="9" scale="65" orientation="portrait" r:id="rId3"/>
    </customSheetView>
  </customSheetViews>
  <mergeCells count="23">
    <mergeCell ref="B31:G31"/>
    <mergeCell ref="B10:G10"/>
    <mergeCell ref="B19:E19"/>
    <mergeCell ref="B20:G20"/>
    <mergeCell ref="B21:G21"/>
    <mergeCell ref="B22:G22"/>
    <mergeCell ref="B11:C11"/>
    <mergeCell ref="B24:G24"/>
    <mergeCell ref="B26:G26"/>
    <mergeCell ref="B28:G28"/>
    <mergeCell ref="B29:G29"/>
    <mergeCell ref="B30:G30"/>
    <mergeCell ref="B49:D49"/>
    <mergeCell ref="E49:F49"/>
    <mergeCell ref="B50:D50"/>
    <mergeCell ref="E50:F50"/>
    <mergeCell ref="B32:G32"/>
    <mergeCell ref="B35:G35"/>
    <mergeCell ref="B46:G46"/>
    <mergeCell ref="B47:D47"/>
    <mergeCell ref="E47:F47"/>
    <mergeCell ref="B48:D48"/>
    <mergeCell ref="E48:F48"/>
  </mergeCells>
  <hyperlinks>
    <hyperlink ref="B40" display="Email address: simonkg@statssa.gov.za"/>
    <hyperlink ref="B42" r:id="rId4"/>
    <hyperlink ref="B43" r:id="rId5"/>
    <hyperlink ref="B41" r:id="rId6"/>
    <hyperlink ref="B44" r:id="rId7"/>
  </hyperlinks>
  <pageMargins left="0.7" right="0.7" top="0.75" bottom="0.75" header="0.3" footer="0.3"/>
  <pageSetup paperSize="9" scale="65"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showGridLines="0" tabSelected="1" view="pageBreakPreview" topLeftCell="A22" zoomScale="98" zoomScaleNormal="100" zoomScaleSheetLayoutView="84" workbookViewId="0">
      <selection activeCell="K36" sqref="K36"/>
    </sheetView>
  </sheetViews>
  <sheetFormatPr defaultColWidth="9.109375" defaultRowHeight="13.2" x14ac:dyDescent="0.25"/>
  <cols>
    <col min="1" max="1" width="2.109375" style="1" customWidth="1"/>
    <col min="2" max="2" width="75.77734375" style="1" customWidth="1"/>
    <col min="3" max="3" width="1" style="1" customWidth="1"/>
    <col min="4" max="4" width="1.44140625" style="1" customWidth="1"/>
    <col min="5" max="5" width="2.88671875" style="1" customWidth="1"/>
    <col min="6" max="6" width="6" style="1" customWidth="1"/>
    <col min="7" max="7" width="32.88671875" style="1" customWidth="1"/>
    <col min="8" max="8" width="1.109375" style="1" customWidth="1"/>
    <col min="9" max="16384" width="9.109375" style="1"/>
  </cols>
  <sheetData>
    <row r="1" spans="2:8" x14ac:dyDescent="0.25">
      <c r="B1" s="235"/>
      <c r="C1" s="235"/>
      <c r="D1" s="235"/>
      <c r="E1" s="235"/>
      <c r="F1" s="235"/>
      <c r="G1" s="235"/>
    </row>
    <row r="2" spans="2:8" x14ac:dyDescent="0.25">
      <c r="B2" s="235"/>
      <c r="C2" s="235"/>
      <c r="D2" s="235"/>
      <c r="E2" s="235"/>
      <c r="F2" s="235"/>
      <c r="G2" s="235"/>
    </row>
    <row r="3" spans="2:8" ht="14.4" x14ac:dyDescent="0.3">
      <c r="B3" s="236"/>
      <c r="C3" s="235"/>
      <c r="D3" s="235"/>
      <c r="E3" s="235"/>
      <c r="F3" s="235"/>
      <c r="G3" s="235"/>
    </row>
    <row r="4" spans="2:8" x14ac:dyDescent="0.25">
      <c r="B4" s="235"/>
      <c r="C4" s="235"/>
      <c r="D4" s="235"/>
      <c r="E4" s="235"/>
      <c r="F4" s="235"/>
      <c r="G4" s="235"/>
    </row>
    <row r="5" spans="2:8" x14ac:dyDescent="0.25">
      <c r="B5" s="235"/>
      <c r="C5" s="235"/>
      <c r="D5" s="235"/>
      <c r="E5" s="235"/>
      <c r="F5" s="235"/>
      <c r="G5" s="235"/>
    </row>
    <row r="6" spans="2:8" x14ac:dyDescent="0.25">
      <c r="B6" s="235"/>
      <c r="C6" s="235"/>
      <c r="D6" s="235"/>
      <c r="E6" s="235"/>
      <c r="F6" s="235"/>
      <c r="G6" s="235"/>
    </row>
    <row r="7" spans="2:8" ht="21" x14ac:dyDescent="0.4">
      <c r="B7" s="235"/>
      <c r="C7" s="235"/>
      <c r="D7" s="235"/>
      <c r="E7" s="235"/>
      <c r="F7" s="235"/>
      <c r="G7" s="237" t="s">
        <v>0</v>
      </c>
    </row>
    <row r="8" spans="2:8" x14ac:dyDescent="0.25">
      <c r="B8" s="235"/>
      <c r="C8" s="235"/>
      <c r="D8" s="235"/>
      <c r="E8" s="235"/>
      <c r="F8" s="235"/>
      <c r="G8" s="238"/>
    </row>
    <row r="9" spans="2:8" x14ac:dyDescent="0.25">
      <c r="B9" s="235"/>
      <c r="C9" s="235"/>
      <c r="D9" s="235"/>
      <c r="E9" s="235"/>
      <c r="F9" s="235"/>
      <c r="G9" s="235"/>
    </row>
    <row r="10" spans="2:8" ht="39.75" customHeight="1" x14ac:dyDescent="0.25">
      <c r="B10" s="289" t="s">
        <v>336</v>
      </c>
      <c r="C10" s="290"/>
      <c r="D10" s="290"/>
      <c r="E10" s="290"/>
      <c r="F10" s="290"/>
      <c r="G10" s="290"/>
    </row>
    <row r="11" spans="2:8" ht="13.8" thickBot="1" x14ac:dyDescent="0.3">
      <c r="B11" s="295"/>
      <c r="C11" s="295"/>
      <c r="D11" s="295"/>
      <c r="E11" s="295"/>
      <c r="F11" s="295"/>
      <c r="G11" s="295"/>
    </row>
    <row r="12" spans="2:8" ht="22.95" customHeight="1" x14ac:dyDescent="0.25">
      <c r="B12" s="299" t="s">
        <v>343</v>
      </c>
      <c r="C12" s="300"/>
      <c r="D12" s="300"/>
      <c r="E12" s="300"/>
      <c r="F12" s="301"/>
      <c r="G12" s="5"/>
      <c r="H12" s="15"/>
    </row>
    <row r="13" spans="2:8" ht="30" customHeight="1" thickBot="1" x14ac:dyDescent="0.3">
      <c r="B13" s="302"/>
      <c r="C13" s="303"/>
      <c r="D13" s="303"/>
      <c r="E13" s="303"/>
      <c r="F13" s="304"/>
      <c r="G13" s="5"/>
      <c r="H13" s="15"/>
    </row>
    <row r="14" spans="2:8" ht="24" customHeight="1" x14ac:dyDescent="0.25">
      <c r="B14" s="299" t="s">
        <v>344</v>
      </c>
      <c r="C14" s="300"/>
      <c r="D14" s="300"/>
      <c r="E14" s="300"/>
      <c r="F14" s="301"/>
      <c r="G14" s="5"/>
      <c r="H14" s="15"/>
    </row>
    <row r="15" spans="2:8" ht="24" customHeight="1" thickBot="1" x14ac:dyDescent="0.3">
      <c r="B15" s="302"/>
      <c r="C15" s="303"/>
      <c r="D15" s="303"/>
      <c r="E15" s="303"/>
      <c r="F15" s="304"/>
      <c r="G15" s="5"/>
      <c r="H15" s="15"/>
    </row>
    <row r="16" spans="2:8" ht="15" customHeight="1" x14ac:dyDescent="0.25">
      <c r="B16" s="239"/>
      <c r="C16" s="239"/>
      <c r="D16" s="239"/>
      <c r="E16" s="239"/>
      <c r="F16" s="239"/>
      <c r="G16" s="239"/>
      <c r="H16" s="15"/>
    </row>
    <row r="17" spans="2:8" ht="13.65" customHeight="1" x14ac:dyDescent="0.25">
      <c r="B17" s="296"/>
      <c r="C17" s="296"/>
      <c r="D17" s="296"/>
      <c r="E17" s="296"/>
      <c r="F17" s="239"/>
      <c r="G17" s="239"/>
      <c r="H17" s="15"/>
    </row>
    <row r="18" spans="2:8" ht="15.75" customHeight="1" x14ac:dyDescent="0.25">
      <c r="B18" s="297" t="s">
        <v>2</v>
      </c>
      <c r="C18" s="297"/>
      <c r="D18" s="297"/>
      <c r="E18" s="297"/>
      <c r="F18" s="297"/>
      <c r="G18" s="297"/>
    </row>
    <row r="19" spans="2:8" ht="102" customHeight="1" x14ac:dyDescent="0.25">
      <c r="B19" s="298" t="s">
        <v>3</v>
      </c>
      <c r="C19" s="298"/>
      <c r="D19" s="298"/>
      <c r="E19" s="298"/>
      <c r="F19" s="298"/>
      <c r="G19" s="298"/>
    </row>
    <row r="20" spans="2:8" ht="15" customHeight="1" x14ac:dyDescent="0.25">
      <c r="B20" s="297" t="s">
        <v>4</v>
      </c>
      <c r="C20" s="297"/>
      <c r="D20" s="297"/>
      <c r="E20" s="297"/>
      <c r="F20" s="297"/>
      <c r="G20" s="297"/>
    </row>
    <row r="21" spans="2:8" ht="12.75" customHeight="1" x14ac:dyDescent="0.25">
      <c r="B21" s="240"/>
      <c r="C21" s="240"/>
      <c r="D21" s="240"/>
      <c r="E21" s="240"/>
      <c r="F21" s="240"/>
      <c r="G21" s="240"/>
    </row>
    <row r="22" spans="2:8" ht="51" customHeight="1" x14ac:dyDescent="0.25">
      <c r="B22" s="298" t="s">
        <v>5</v>
      </c>
      <c r="C22" s="298"/>
      <c r="D22" s="298"/>
      <c r="E22" s="298"/>
      <c r="F22" s="298"/>
      <c r="G22" s="298"/>
    </row>
    <row r="23" spans="2:8" ht="11.1" customHeight="1" x14ac:dyDescent="0.25">
      <c r="B23" s="241"/>
      <c r="C23" s="241"/>
      <c r="D23" s="241"/>
      <c r="E23" s="241"/>
      <c r="F23" s="241"/>
      <c r="G23" s="241"/>
    </row>
    <row r="24" spans="2:8" ht="12.75" customHeight="1" x14ac:dyDescent="0.25">
      <c r="B24" s="297" t="s">
        <v>6</v>
      </c>
      <c r="C24" s="297"/>
      <c r="D24" s="297"/>
      <c r="E24" s="297"/>
      <c r="F24" s="297"/>
      <c r="G24" s="297"/>
    </row>
    <row r="25" spans="2:8" ht="12.75" customHeight="1" x14ac:dyDescent="0.25">
      <c r="B25" s="240"/>
      <c r="C25" s="240"/>
      <c r="D25" s="240"/>
      <c r="E25" s="240"/>
      <c r="F25" s="240"/>
      <c r="G25" s="240"/>
    </row>
    <row r="26" spans="2:8" ht="38.25" customHeight="1" x14ac:dyDescent="0.25">
      <c r="B26" s="297" t="s">
        <v>7</v>
      </c>
      <c r="C26" s="298"/>
      <c r="D26" s="298"/>
      <c r="E26" s="298"/>
      <c r="F26" s="298"/>
      <c r="G26" s="298"/>
    </row>
    <row r="27" spans="2:8" ht="15" x14ac:dyDescent="0.25">
      <c r="B27" s="298"/>
      <c r="C27" s="298"/>
      <c r="D27" s="298"/>
      <c r="E27" s="298"/>
      <c r="F27" s="298"/>
      <c r="G27" s="298"/>
    </row>
    <row r="28" spans="2:8" ht="12.75" customHeight="1" x14ac:dyDescent="0.25">
      <c r="B28" s="297" t="s">
        <v>8</v>
      </c>
      <c r="C28" s="297"/>
      <c r="D28" s="297"/>
      <c r="E28" s="297"/>
      <c r="F28" s="297"/>
      <c r="G28" s="297"/>
    </row>
    <row r="29" spans="2:8" ht="51" customHeight="1" x14ac:dyDescent="0.25">
      <c r="B29" s="298" t="s">
        <v>345</v>
      </c>
      <c r="C29" s="298"/>
      <c r="D29" s="298"/>
      <c r="E29" s="298"/>
      <c r="F29" s="298"/>
      <c r="G29" s="298"/>
    </row>
    <row r="30" spans="2:8" ht="36" customHeight="1" x14ac:dyDescent="0.25">
      <c r="B30" s="293"/>
      <c r="C30" s="294"/>
      <c r="D30" s="294"/>
      <c r="E30" s="294"/>
      <c r="F30" s="294"/>
      <c r="G30" s="294"/>
    </row>
    <row r="31" spans="2:8" ht="12.75" customHeight="1" x14ac:dyDescent="0.25">
      <c r="B31" s="240" t="s">
        <v>9</v>
      </c>
      <c r="C31" s="240"/>
      <c r="D31" s="240"/>
      <c r="E31" s="240"/>
      <c r="F31" s="240"/>
      <c r="G31" s="240"/>
    </row>
    <row r="32" spans="2:8" ht="15" x14ac:dyDescent="0.25">
      <c r="B32" s="242"/>
      <c r="C32" s="242"/>
      <c r="D32" s="242"/>
      <c r="E32" s="242"/>
      <c r="F32" s="242"/>
      <c r="G32" s="242"/>
    </row>
    <row r="33" spans="2:8" ht="34.5" customHeight="1" x14ac:dyDescent="0.25">
      <c r="B33" s="291" t="s">
        <v>10</v>
      </c>
      <c r="C33" s="291"/>
      <c r="D33" s="291"/>
      <c r="E33" s="291"/>
      <c r="F33" s="291"/>
      <c r="G33" s="291"/>
    </row>
    <row r="34" spans="2:8" ht="1.5" customHeight="1" x14ac:dyDescent="0.25">
      <c r="B34" s="243"/>
      <c r="C34" s="243"/>
      <c r="D34" s="243"/>
      <c r="E34" s="243"/>
      <c r="F34" s="243"/>
      <c r="G34" s="243"/>
    </row>
    <row r="35" spans="2:8" ht="30" customHeight="1" x14ac:dyDescent="0.25">
      <c r="B35" s="244" t="s">
        <v>342</v>
      </c>
      <c r="C35" s="243"/>
      <c r="D35" s="243"/>
      <c r="E35" s="243"/>
      <c r="F35" s="305" t="s">
        <v>12</v>
      </c>
      <c r="G35" s="305"/>
    </row>
    <row r="36" spans="2:8" ht="18" customHeight="1" x14ac:dyDescent="0.25">
      <c r="B36" s="245" t="s">
        <v>337</v>
      </c>
      <c r="C36" s="243"/>
      <c r="D36" s="243"/>
      <c r="E36" s="243"/>
      <c r="F36" s="291" t="s">
        <v>14</v>
      </c>
      <c r="G36" s="291"/>
    </row>
    <row r="37" spans="2:8" ht="18.899999999999999" customHeight="1" x14ac:dyDescent="0.25">
      <c r="B37" s="246" t="s">
        <v>289</v>
      </c>
      <c r="C37" s="243"/>
      <c r="D37" s="243"/>
      <c r="E37" s="243"/>
      <c r="F37" s="294" t="s">
        <v>15</v>
      </c>
      <c r="G37" s="294"/>
    </row>
    <row r="38" spans="2:8" ht="18.899999999999999" customHeight="1" x14ac:dyDescent="0.25">
      <c r="B38" s="12" t="s">
        <v>283</v>
      </c>
      <c r="C38" s="247"/>
      <c r="D38" s="247"/>
      <c r="E38" s="247"/>
      <c r="F38" s="306" t="s">
        <v>308</v>
      </c>
      <c r="G38" s="306"/>
    </row>
    <row r="39" spans="2:8" s="251" customFormat="1" ht="15.75" customHeight="1" x14ac:dyDescent="0.25">
      <c r="B39" s="248" t="s">
        <v>282</v>
      </c>
      <c r="C39" s="249"/>
      <c r="D39" s="249"/>
      <c r="E39" s="249"/>
      <c r="F39" s="249"/>
      <c r="G39" s="249"/>
      <c r="H39" s="250"/>
    </row>
    <row r="40" spans="2:8" s="251" customFormat="1" ht="15.75" customHeight="1" x14ac:dyDescent="0.3">
      <c r="B40" s="253" t="s">
        <v>313</v>
      </c>
      <c r="C40" s="249"/>
      <c r="D40" s="249"/>
      <c r="E40" s="249"/>
      <c r="F40" s="249"/>
      <c r="G40" s="249"/>
      <c r="H40" s="250"/>
    </row>
    <row r="41" spans="2:8" s="251" customFormat="1" ht="15.75" customHeight="1" x14ac:dyDescent="0.25">
      <c r="B41" s="252" t="s">
        <v>19</v>
      </c>
      <c r="C41" s="249"/>
      <c r="D41" s="249"/>
      <c r="E41" s="249"/>
      <c r="F41" s="249"/>
      <c r="G41" s="249"/>
      <c r="H41" s="250"/>
    </row>
    <row r="42" spans="2:8" s="251" customFormat="1" ht="15.75" customHeight="1" x14ac:dyDescent="0.25">
      <c r="B42" s="252" t="s">
        <v>340</v>
      </c>
      <c r="C42" s="249"/>
      <c r="D42" s="249"/>
      <c r="E42" s="249"/>
      <c r="F42" s="249"/>
      <c r="G42" s="249"/>
      <c r="H42" s="250"/>
    </row>
    <row r="43" spans="2:8" ht="14.4" x14ac:dyDescent="0.25">
      <c r="B43" s="252" t="s">
        <v>341</v>
      </c>
    </row>
    <row r="44" spans="2:8" s="251" customFormat="1" ht="15.6" x14ac:dyDescent="0.25">
      <c r="B44" s="248" t="s">
        <v>284</v>
      </c>
      <c r="C44" s="254"/>
      <c r="D44" s="254"/>
      <c r="E44" s="254"/>
      <c r="F44" s="254"/>
      <c r="G44" s="254"/>
      <c r="H44" s="250"/>
    </row>
    <row r="45" spans="2:8" ht="18.899999999999999" customHeight="1" thickBot="1" x14ac:dyDescent="0.3">
      <c r="B45" s="292" t="s">
        <v>20</v>
      </c>
      <c r="C45" s="292"/>
      <c r="D45" s="292"/>
      <c r="E45" s="292"/>
      <c r="F45" s="292"/>
      <c r="G45" s="292"/>
    </row>
    <row r="46" spans="2:8" ht="18.899999999999999" customHeight="1" thickBot="1" x14ac:dyDescent="0.3">
      <c r="B46" s="270" t="s">
        <v>309</v>
      </c>
      <c r="C46" s="271"/>
      <c r="D46" s="272"/>
      <c r="E46" s="274" t="s">
        <v>22</v>
      </c>
      <c r="F46" s="275"/>
      <c r="G46" s="276"/>
    </row>
    <row r="47" spans="2:8" ht="18.899999999999999" customHeight="1" thickBot="1" x14ac:dyDescent="0.3">
      <c r="B47" s="270" t="s">
        <v>310</v>
      </c>
      <c r="C47" s="271"/>
      <c r="D47" s="272"/>
      <c r="E47" s="274" t="s">
        <v>24</v>
      </c>
      <c r="F47" s="275"/>
      <c r="G47" s="276"/>
    </row>
    <row r="48" spans="2:8" ht="18.899999999999999" customHeight="1" thickBot="1" x14ac:dyDescent="0.3">
      <c r="B48" s="270" t="s">
        <v>311</v>
      </c>
      <c r="C48" s="271"/>
      <c r="D48" s="272"/>
      <c r="E48" s="274" t="s">
        <v>16</v>
      </c>
      <c r="F48" s="275"/>
      <c r="G48" s="276"/>
    </row>
    <row r="49" spans="2:7" ht="18.45" customHeight="1" thickBot="1" x14ac:dyDescent="0.3">
      <c r="B49" s="270" t="s">
        <v>312</v>
      </c>
      <c r="C49" s="271"/>
      <c r="D49" s="272"/>
      <c r="E49" s="274" t="s">
        <v>27</v>
      </c>
      <c r="F49" s="275"/>
      <c r="G49" s="276"/>
    </row>
  </sheetData>
  <customSheetViews>
    <customSheetView guid="{6EDB2603-15F2-42E8-8661-FF860B5365B3}" scale="98" showPageBreaks="1" showGridLines="0" printArea="1" view="pageBreakPreview" topLeftCell="A25">
      <selection activeCell="B29" sqref="B29:G29"/>
      <pageMargins left="0.7" right="0.7" top="0.75" bottom="0.75" header="0.3" footer="0.3"/>
      <pageSetup paperSize="9" scale="65" orientation="portrait" r:id="rId1"/>
    </customSheetView>
    <customSheetView guid="{CBD6ECE2-0117-456F-AAD1-D66FE09960C1}" scale="84" showPageBreaks="1" showGridLines="0" printArea="1" view="pageBreakPreview" topLeftCell="A4">
      <selection activeCell="B19" sqref="B19:G19"/>
      <pageMargins left="0.7" right="0.7" top="0.75" bottom="0.75" header="0.3" footer="0.3"/>
      <pageSetup paperSize="9" scale="65" orientation="portrait" r:id="rId2"/>
    </customSheetView>
    <customSheetView guid="{E949AD9A-7CFE-4CC9-AA2F-1F93142C28DD}" scale="98" showPageBreaks="1" showGridLines="0" printArea="1" view="pageBreakPreview">
      <selection activeCell="B29" sqref="B29:G29"/>
      <pageMargins left="0.7" right="0.7" top="0.75" bottom="0.75" header="0.3" footer="0.3"/>
      <pageSetup paperSize="9" scale="65" orientation="portrait" r:id="rId3"/>
    </customSheetView>
  </customSheetViews>
  <mergeCells count="25">
    <mergeCell ref="B27:G27"/>
    <mergeCell ref="E49:G49"/>
    <mergeCell ref="E46:G46"/>
    <mergeCell ref="E47:G47"/>
    <mergeCell ref="E48:G48"/>
    <mergeCell ref="F35:G35"/>
    <mergeCell ref="F36:G36"/>
    <mergeCell ref="F37:G37"/>
    <mergeCell ref="F38:G38"/>
    <mergeCell ref="B10:G10"/>
    <mergeCell ref="B33:G33"/>
    <mergeCell ref="B45:G45"/>
    <mergeCell ref="B30:G30"/>
    <mergeCell ref="B11:G11"/>
    <mergeCell ref="B17:E17"/>
    <mergeCell ref="B18:G18"/>
    <mergeCell ref="B19:G19"/>
    <mergeCell ref="B12:F13"/>
    <mergeCell ref="B14:F15"/>
    <mergeCell ref="B28:G28"/>
    <mergeCell ref="B29:G29"/>
    <mergeCell ref="B20:G20"/>
    <mergeCell ref="B22:G22"/>
    <mergeCell ref="B24:G24"/>
    <mergeCell ref="B26:G26"/>
  </mergeCells>
  <hyperlinks>
    <hyperlink ref="B38" display="Email address: simonkg@statssa.gov.za"/>
    <hyperlink ref="B41" r:id="rId4"/>
    <hyperlink ref="B39" r:id="rId5"/>
    <hyperlink ref="B44" r:id="rId6"/>
    <hyperlink ref="B40" r:id="rId7"/>
    <hyperlink ref="B42" r:id="rId8"/>
    <hyperlink ref="B43" r:id="rId9"/>
  </hyperlinks>
  <pageMargins left="0.7" right="0.7" top="0.75" bottom="0.75" header="0.3" footer="0.3"/>
  <pageSetup paperSize="9" scale="65"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view="pageBreakPreview" topLeftCell="A18" zoomScale="96" zoomScaleNormal="100" zoomScaleSheetLayoutView="96" workbookViewId="0">
      <selection activeCell="B19" sqref="B19"/>
    </sheetView>
  </sheetViews>
  <sheetFormatPr defaultColWidth="9.109375" defaultRowHeight="15" x14ac:dyDescent="0.25"/>
  <cols>
    <col min="1" max="1" width="4.44140625" style="161" customWidth="1"/>
    <col min="2" max="2" width="91.6640625" style="19" customWidth="1"/>
    <col min="3" max="3" width="77.44140625" style="19" customWidth="1"/>
    <col min="4" max="4" width="16.44140625" style="19" customWidth="1"/>
    <col min="5" max="16384" width="9.109375" style="19"/>
  </cols>
  <sheetData>
    <row r="1" spans="1:4" x14ac:dyDescent="0.25">
      <c r="A1" s="160"/>
      <c r="B1" s="17"/>
      <c r="C1" s="18"/>
      <c r="D1" s="16"/>
    </row>
    <row r="2" spans="1:4" ht="15.6" x14ac:dyDescent="0.25">
      <c r="A2" s="160"/>
      <c r="B2" s="20" t="s">
        <v>28</v>
      </c>
      <c r="C2" s="17"/>
      <c r="D2" s="16"/>
    </row>
    <row r="3" spans="1:4" ht="36" customHeight="1" x14ac:dyDescent="0.3">
      <c r="A3" s="160"/>
      <c r="B3" s="21" t="s">
        <v>29</v>
      </c>
      <c r="C3" s="22"/>
      <c r="D3" s="22"/>
    </row>
    <row r="4" spans="1:4" x14ac:dyDescent="0.25">
      <c r="A4" s="160"/>
      <c r="B4" s="309" t="s">
        <v>338</v>
      </c>
      <c r="C4" s="309"/>
      <c r="D4" s="309"/>
    </row>
    <row r="5" spans="1:4" ht="15.6" x14ac:dyDescent="0.3">
      <c r="A5" s="160"/>
      <c r="B5" s="23"/>
      <c r="C5" s="22"/>
      <c r="D5" s="22"/>
    </row>
    <row r="6" spans="1:4" s="24" customFormat="1" x14ac:dyDescent="0.25">
      <c r="A6" s="160"/>
      <c r="B6" s="309" t="s">
        <v>30</v>
      </c>
      <c r="C6" s="309"/>
      <c r="D6" s="309"/>
    </row>
    <row r="7" spans="1:4" s="24" customFormat="1" x14ac:dyDescent="0.25">
      <c r="A7" s="160"/>
      <c r="B7" s="257"/>
      <c r="C7" s="257"/>
      <c r="D7" s="255"/>
    </row>
    <row r="8" spans="1:4" s="263" customFormat="1" ht="14.4" x14ac:dyDescent="0.3">
      <c r="A8" s="261"/>
      <c r="B8" s="262" t="s">
        <v>324</v>
      </c>
      <c r="C8" s="262" t="s">
        <v>319</v>
      </c>
      <c r="D8" s="256"/>
    </row>
    <row r="9" spans="1:4" ht="15.6" x14ac:dyDescent="0.3">
      <c r="A9" s="160"/>
      <c r="B9" s="260"/>
      <c r="C9" s="260"/>
      <c r="D9" s="22"/>
    </row>
    <row r="10" spans="1:4" ht="58.8" customHeight="1" x14ac:dyDescent="0.3">
      <c r="A10" s="160"/>
      <c r="B10" s="260" t="s">
        <v>323</v>
      </c>
      <c r="C10" s="260" t="s">
        <v>314</v>
      </c>
      <c r="D10" s="22"/>
    </row>
    <row r="11" spans="1:4" ht="36" customHeight="1" x14ac:dyDescent="0.3">
      <c r="A11" s="160"/>
      <c r="B11" s="260" t="s">
        <v>325</v>
      </c>
      <c r="C11" s="260" t="s">
        <v>315</v>
      </c>
      <c r="D11" s="22"/>
    </row>
    <row r="12" spans="1:4" ht="22.2" customHeight="1" x14ac:dyDescent="0.3">
      <c r="A12" s="160"/>
      <c r="B12" s="260" t="s">
        <v>320</v>
      </c>
      <c r="C12" s="260" t="s">
        <v>316</v>
      </c>
      <c r="D12" s="22"/>
    </row>
    <row r="13" spans="1:4" ht="22.2" customHeight="1" x14ac:dyDescent="0.3">
      <c r="A13" s="160"/>
      <c r="B13" s="260" t="s">
        <v>321</v>
      </c>
      <c r="C13" s="260" t="s">
        <v>318</v>
      </c>
      <c r="D13" s="22"/>
    </row>
    <row r="14" spans="1:4" ht="22.2" customHeight="1" x14ac:dyDescent="0.3">
      <c r="A14" s="160"/>
      <c r="B14" s="269" t="s">
        <v>322</v>
      </c>
      <c r="C14" s="269" t="s">
        <v>317</v>
      </c>
      <c r="D14" s="22"/>
    </row>
    <row r="15" spans="1:4" ht="15.6" x14ac:dyDescent="0.3">
      <c r="A15" s="160"/>
      <c r="B15" s="258"/>
      <c r="C15" s="259"/>
      <c r="D15" s="22"/>
    </row>
    <row r="16" spans="1:4" ht="23.25" customHeight="1" x14ac:dyDescent="0.3">
      <c r="A16" s="25" t="s">
        <v>31</v>
      </c>
      <c r="B16" s="158" t="s">
        <v>32</v>
      </c>
      <c r="C16" s="26"/>
      <c r="D16" s="22"/>
    </row>
    <row r="17" spans="1:4" ht="23.25" customHeight="1" x14ac:dyDescent="0.3">
      <c r="A17" s="25" t="s">
        <v>31</v>
      </c>
      <c r="B17" s="158" t="s">
        <v>33</v>
      </c>
      <c r="C17" s="26"/>
      <c r="D17" s="22"/>
    </row>
    <row r="18" spans="1:4" ht="23.25" customHeight="1" x14ac:dyDescent="0.3">
      <c r="A18" s="25" t="s">
        <v>31</v>
      </c>
      <c r="B18" s="158" t="s">
        <v>34</v>
      </c>
      <c r="C18" s="26"/>
      <c r="D18" s="22"/>
    </row>
    <row r="19" spans="1:4" ht="23.25" customHeight="1" x14ac:dyDescent="0.3">
      <c r="A19" s="25" t="s">
        <v>31</v>
      </c>
      <c r="B19" s="158" t="s">
        <v>35</v>
      </c>
      <c r="C19" s="26"/>
      <c r="D19" s="22"/>
    </row>
    <row r="20" spans="1:4" ht="23.25" customHeight="1" x14ac:dyDescent="0.3">
      <c r="A20" s="25" t="s">
        <v>31</v>
      </c>
      <c r="B20" s="158" t="s">
        <v>36</v>
      </c>
      <c r="C20" s="26"/>
      <c r="D20" s="22"/>
    </row>
    <row r="21" spans="1:4" s="31" customFormat="1" ht="23.25" customHeight="1" x14ac:dyDescent="0.3">
      <c r="A21" s="27" t="s">
        <v>31</v>
      </c>
      <c r="B21" s="28" t="s">
        <v>37</v>
      </c>
      <c r="C21" s="29"/>
      <c r="D21" s="30"/>
    </row>
    <row r="22" spans="1:4" s="32" customFormat="1" ht="31.65" customHeight="1" x14ac:dyDescent="0.25">
      <c r="A22" s="25" t="s">
        <v>31</v>
      </c>
      <c r="B22" s="310" t="s">
        <v>38</v>
      </c>
      <c r="C22" s="308"/>
      <c r="D22" s="308"/>
    </row>
    <row r="23" spans="1:4" ht="23.25" customHeight="1" x14ac:dyDescent="0.3">
      <c r="A23" s="25" t="s">
        <v>31</v>
      </c>
      <c r="B23" s="158" t="s">
        <v>39</v>
      </c>
      <c r="C23" s="26"/>
      <c r="D23" s="22"/>
    </row>
    <row r="24" spans="1:4" ht="23.25" customHeight="1" x14ac:dyDescent="0.25">
      <c r="A24" s="160" t="s">
        <v>294</v>
      </c>
      <c r="B24" s="307" t="s">
        <v>295</v>
      </c>
      <c r="C24" s="308"/>
      <c r="D24" s="308"/>
    </row>
    <row r="25" spans="1:4" ht="15.6" x14ac:dyDescent="0.3">
      <c r="B25" s="33"/>
      <c r="C25" s="34"/>
      <c r="D25" s="34"/>
    </row>
    <row r="26" spans="1:4" ht="15.6" x14ac:dyDescent="0.3">
      <c r="B26" s="35"/>
      <c r="C26" s="34"/>
      <c r="D26" s="34"/>
    </row>
    <row r="27" spans="1:4" ht="15.6" x14ac:dyDescent="0.3">
      <c r="B27" s="36"/>
      <c r="C27" s="34"/>
      <c r="D27" s="34"/>
    </row>
    <row r="28" spans="1:4" ht="15.6" x14ac:dyDescent="0.3">
      <c r="B28" s="37"/>
      <c r="C28" s="34"/>
      <c r="D28" s="34"/>
    </row>
    <row r="29" spans="1:4" ht="15.6" x14ac:dyDescent="0.3">
      <c r="B29" s="33"/>
      <c r="C29" s="34"/>
      <c r="D29" s="34"/>
    </row>
    <row r="30" spans="1:4" ht="15.6" x14ac:dyDescent="0.3">
      <c r="B30" s="35"/>
      <c r="C30" s="34"/>
      <c r="D30" s="34"/>
    </row>
    <row r="31" spans="1:4" ht="15.6" x14ac:dyDescent="0.3">
      <c r="B31" s="36"/>
      <c r="C31" s="34"/>
      <c r="D31" s="34"/>
    </row>
    <row r="32" spans="1:4" ht="15.6" x14ac:dyDescent="0.3">
      <c r="B32" s="35"/>
      <c r="C32" s="34"/>
      <c r="D32" s="34"/>
    </row>
    <row r="33" spans="2:4" ht="15.6" x14ac:dyDescent="0.3">
      <c r="B33" s="36"/>
      <c r="C33" s="34"/>
      <c r="D33" s="34"/>
    </row>
    <row r="34" spans="2:4" ht="15.6" x14ac:dyDescent="0.3">
      <c r="B34" s="37"/>
      <c r="C34" s="34"/>
      <c r="D34" s="34"/>
    </row>
    <row r="35" spans="2:4" ht="15.6" x14ac:dyDescent="0.3">
      <c r="B35" s="33"/>
      <c r="C35" s="34"/>
      <c r="D35" s="34"/>
    </row>
    <row r="36" spans="2:4" ht="15.6" x14ac:dyDescent="0.3">
      <c r="B36" s="35"/>
      <c r="C36" s="34"/>
      <c r="D36" s="34"/>
    </row>
    <row r="37" spans="2:4" ht="15.6" x14ac:dyDescent="0.3">
      <c r="B37" s="36"/>
      <c r="C37" s="34"/>
      <c r="D37" s="34"/>
    </row>
    <row r="38" spans="2:4" ht="15.6" x14ac:dyDescent="0.3">
      <c r="B38" s="35"/>
      <c r="C38" s="34"/>
      <c r="D38" s="34"/>
    </row>
    <row r="39" spans="2:4" ht="15.6" x14ac:dyDescent="0.3">
      <c r="B39" s="36"/>
      <c r="C39" s="34"/>
      <c r="D39" s="34"/>
    </row>
    <row r="40" spans="2:4" ht="15.6" x14ac:dyDescent="0.3">
      <c r="B40" s="38"/>
      <c r="C40" s="34"/>
      <c r="D40" s="34"/>
    </row>
    <row r="41" spans="2:4" ht="15.6" x14ac:dyDescent="0.3">
      <c r="B41" s="33"/>
      <c r="C41" s="34"/>
      <c r="D41" s="34"/>
    </row>
    <row r="42" spans="2:4" ht="15.6" x14ac:dyDescent="0.3">
      <c r="B42" s="38"/>
      <c r="C42" s="34"/>
      <c r="D42" s="34"/>
    </row>
  </sheetData>
  <sheetProtection algorithmName="SHA-512" hashValue="btxP/cwXNIBfgwVXc05BY+z0ZHBDI5rnF5z+GhfCPLW1Wbn28Yr7gZS8d+Sn2Rn6/g/i5p8fv9xJJMwcaX0iSQ==" saltValue="ZJkYdw8srDneHeXtCwZkmA==" spinCount="100000" sheet="1" objects="1" scenarios="1"/>
  <customSheetViews>
    <customSheetView guid="{6EDB2603-15F2-42E8-8661-FF860B5365B3}" scale="96" showPageBreaks="1" showGridLines="0" printArea="1" view="pageBreakPreview" topLeftCell="A18">
      <selection activeCell="B19" sqref="B19"/>
      <pageMargins left="0.7" right="0.7" top="0.75" bottom="0.75" header="0.3" footer="0.3"/>
      <pageSetup paperSize="9" scale="45" orientation="portrait" r:id="rId1"/>
    </customSheetView>
    <customSheetView guid="{CBD6ECE2-0117-456F-AAD1-D66FE09960C1}" scale="96" showPageBreaks="1" showGridLines="0" printArea="1" view="pageBreakPreview" topLeftCell="A18">
      <selection activeCell="B19" sqref="B19"/>
      <pageMargins left="0.7" right="0.7" top="0.75" bottom="0.75" header="0.3" footer="0.3"/>
      <pageSetup paperSize="9" scale="45" orientation="portrait" r:id="rId2"/>
    </customSheetView>
    <customSheetView guid="{E949AD9A-7CFE-4CC9-AA2F-1F93142C28DD}" scale="96" showPageBreaks="1" showGridLines="0" view="pageBreakPreview">
      <selection activeCell="B5" sqref="B5"/>
      <pageMargins left="0.7" right="0.7" top="0.75" bottom="0.75" header="0.3" footer="0.3"/>
      <pageSetup paperSize="9" scale="45" orientation="portrait" r:id="rId3"/>
    </customSheetView>
  </customSheetViews>
  <mergeCells count="4">
    <mergeCell ref="B24:D24"/>
    <mergeCell ref="B4:D4"/>
    <mergeCell ref="B6:D6"/>
    <mergeCell ref="B22:D22"/>
  </mergeCells>
  <pageMargins left="0.7" right="0.7" top="0.75" bottom="0.75" header="0.3" footer="0.3"/>
  <pageSetup paperSize="9" scale="45"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66" zoomScaleNormal="100" zoomScaleSheetLayoutView="66" workbookViewId="0">
      <selection activeCell="D19" sqref="D19"/>
    </sheetView>
  </sheetViews>
  <sheetFormatPr defaultColWidth="8.88671875" defaultRowHeight="14.4" x14ac:dyDescent="0.3"/>
  <cols>
    <col min="1" max="1" width="8.44140625" style="39" bestFit="1" customWidth="1"/>
    <col min="2" max="2" width="46.44140625" style="39" bestFit="1" customWidth="1"/>
    <col min="3" max="5" width="23" style="39" customWidth="1"/>
    <col min="6" max="6" width="51.44140625" style="39" customWidth="1"/>
    <col min="7" max="16384" width="8.88671875" style="39"/>
  </cols>
  <sheetData>
    <row r="1" spans="1:6" x14ac:dyDescent="0.3">
      <c r="A1" s="311" t="s">
        <v>40</v>
      </c>
      <c r="B1" s="312"/>
      <c r="C1" s="312"/>
      <c r="D1" s="312"/>
      <c r="E1" s="313"/>
    </row>
    <row r="2" spans="1:6" ht="28.2" customHeight="1" x14ac:dyDescent="0.3">
      <c r="A2" s="314" t="s">
        <v>41</v>
      </c>
      <c r="B2" s="317" t="s">
        <v>42</v>
      </c>
      <c r="C2" s="317" t="s">
        <v>339</v>
      </c>
      <c r="D2" s="317"/>
      <c r="E2" s="317"/>
    </row>
    <row r="3" spans="1:6" ht="27.6" x14ac:dyDescent="0.3">
      <c r="A3" s="315"/>
      <c r="B3" s="317"/>
      <c r="C3" s="40" t="s">
        <v>43</v>
      </c>
      <c r="D3" s="40" t="s">
        <v>44</v>
      </c>
      <c r="E3" s="40" t="s">
        <v>45</v>
      </c>
    </row>
    <row r="4" spans="1:6" x14ac:dyDescent="0.3">
      <c r="A4" s="316"/>
      <c r="B4" s="317"/>
      <c r="C4" s="318" t="s">
        <v>46</v>
      </c>
      <c r="D4" s="318"/>
      <c r="E4" s="319"/>
    </row>
    <row r="5" spans="1:6" ht="27.6" x14ac:dyDescent="0.3">
      <c r="A5" s="41">
        <v>1</v>
      </c>
      <c r="B5" s="42" t="s">
        <v>330</v>
      </c>
      <c r="C5" s="174">
        <f>SUM(C6:C16)</f>
        <v>0</v>
      </c>
      <c r="D5" s="174">
        <f>SUM(D6:D16)</f>
        <v>0</v>
      </c>
      <c r="E5" s="174">
        <f>SUM(E6:E16)</f>
        <v>0</v>
      </c>
      <c r="F5" s="43" t="s">
        <v>47</v>
      </c>
    </row>
    <row r="6" spans="1:6" x14ac:dyDescent="0.3">
      <c r="A6" s="44" t="s">
        <v>48</v>
      </c>
      <c r="B6" s="45" t="s">
        <v>49</v>
      </c>
      <c r="C6" s="175"/>
      <c r="D6" s="175"/>
      <c r="E6" s="176">
        <f>SUM(C6:D6)</f>
        <v>0</v>
      </c>
      <c r="F6" s="46" t="str">
        <f>IF(E6&lt;&gt;0,"where and why this was spent? type here!","")</f>
        <v/>
      </c>
    </row>
    <row r="7" spans="1:6" x14ac:dyDescent="0.3">
      <c r="A7" s="44" t="s">
        <v>50</v>
      </c>
      <c r="B7" s="45" t="s">
        <v>51</v>
      </c>
      <c r="C7" s="175"/>
      <c r="D7" s="175"/>
      <c r="E7" s="176">
        <f t="shared" ref="E7:E16" si="0">SUM(C7:D7)</f>
        <v>0</v>
      </c>
      <c r="F7" s="46" t="str">
        <f t="shared" ref="F7:F11" si="1">IF(E7&lt;&gt;0,"where and why this was spent? type here!","")</f>
        <v/>
      </c>
    </row>
    <row r="8" spans="1:6" x14ac:dyDescent="0.3">
      <c r="A8" s="44" t="s">
        <v>52</v>
      </c>
      <c r="B8" s="45" t="s">
        <v>53</v>
      </c>
      <c r="C8" s="175"/>
      <c r="D8" s="177"/>
      <c r="E8" s="176">
        <f t="shared" si="0"/>
        <v>0</v>
      </c>
      <c r="F8" s="46" t="str">
        <f>IF(E8&lt;&gt;0,"where and why this was spent? type here!","")</f>
        <v/>
      </c>
    </row>
    <row r="9" spans="1:6" x14ac:dyDescent="0.3">
      <c r="A9" s="44" t="s">
        <v>54</v>
      </c>
      <c r="B9" s="45" t="s">
        <v>55</v>
      </c>
      <c r="C9" s="175"/>
      <c r="D9" s="175"/>
      <c r="E9" s="176">
        <f t="shared" si="0"/>
        <v>0</v>
      </c>
      <c r="F9" s="46" t="str">
        <f t="shared" si="1"/>
        <v/>
      </c>
    </row>
    <row r="10" spans="1:6" x14ac:dyDescent="0.3">
      <c r="A10" s="44" t="s">
        <v>56</v>
      </c>
      <c r="B10" s="45" t="s">
        <v>57</v>
      </c>
      <c r="C10" s="175"/>
      <c r="D10" s="175"/>
      <c r="E10" s="176">
        <f t="shared" si="0"/>
        <v>0</v>
      </c>
      <c r="F10" s="46" t="str">
        <f t="shared" si="1"/>
        <v/>
      </c>
    </row>
    <row r="11" spans="1:6" x14ac:dyDescent="0.3">
      <c r="A11" s="44" t="s">
        <v>58</v>
      </c>
      <c r="B11" s="45" t="s">
        <v>59</v>
      </c>
      <c r="C11" s="175"/>
      <c r="D11" s="175"/>
      <c r="E11" s="176">
        <f t="shared" si="0"/>
        <v>0</v>
      </c>
      <c r="F11" s="46" t="str">
        <f t="shared" si="1"/>
        <v/>
      </c>
    </row>
    <row r="12" spans="1:6" x14ac:dyDescent="0.3">
      <c r="A12" s="44" t="s">
        <v>60</v>
      </c>
      <c r="B12" s="45" t="s">
        <v>61</v>
      </c>
      <c r="C12" s="175"/>
      <c r="D12" s="175"/>
      <c r="E12" s="176">
        <f t="shared" si="0"/>
        <v>0</v>
      </c>
      <c r="F12" s="46" t="str">
        <f t="shared" ref="F12:F30" si="2">IF(E12&lt;&gt;0,"where and why this was spent? type here!","")</f>
        <v/>
      </c>
    </row>
    <row r="13" spans="1:6" x14ac:dyDescent="0.3">
      <c r="A13" s="44" t="s">
        <v>62</v>
      </c>
      <c r="B13" s="45" t="s">
        <v>63</v>
      </c>
      <c r="C13" s="175"/>
      <c r="D13" s="175"/>
      <c r="E13" s="176">
        <f t="shared" si="0"/>
        <v>0</v>
      </c>
      <c r="F13" s="46" t="str">
        <f t="shared" si="2"/>
        <v/>
      </c>
    </row>
    <row r="14" spans="1:6" x14ac:dyDescent="0.3">
      <c r="A14" s="44" t="s">
        <v>64</v>
      </c>
      <c r="B14" s="45" t="s">
        <v>65</v>
      </c>
      <c r="C14" s="175"/>
      <c r="D14" s="175"/>
      <c r="E14" s="176">
        <f t="shared" si="0"/>
        <v>0</v>
      </c>
      <c r="F14" s="46" t="str">
        <f t="shared" si="2"/>
        <v/>
      </c>
    </row>
    <row r="15" spans="1:6" x14ac:dyDescent="0.3">
      <c r="A15" s="44" t="s">
        <v>66</v>
      </c>
      <c r="B15" s="45" t="s">
        <v>67</v>
      </c>
      <c r="C15" s="175"/>
      <c r="D15" s="175"/>
      <c r="E15" s="176">
        <f t="shared" si="0"/>
        <v>0</v>
      </c>
      <c r="F15" s="46" t="str">
        <f t="shared" si="2"/>
        <v/>
      </c>
    </row>
    <row r="16" spans="1:6" x14ac:dyDescent="0.3">
      <c r="A16" s="44" t="s">
        <v>68</v>
      </c>
      <c r="B16" s="45" t="s">
        <v>69</v>
      </c>
      <c r="C16" s="175"/>
      <c r="D16" s="175"/>
      <c r="E16" s="176">
        <f t="shared" si="0"/>
        <v>0</v>
      </c>
      <c r="F16" s="46" t="str">
        <f t="shared" si="2"/>
        <v/>
      </c>
    </row>
    <row r="17" spans="1:6" ht="27.6" x14ac:dyDescent="0.3">
      <c r="A17" s="41">
        <v>2</v>
      </c>
      <c r="B17" s="42" t="s">
        <v>328</v>
      </c>
      <c r="C17" s="174">
        <f>SUM(C18,C20)</f>
        <v>0</v>
      </c>
      <c r="D17" s="174">
        <f t="shared" ref="D17:E17" si="3">SUM(D18,D20)</f>
        <v>0</v>
      </c>
      <c r="E17" s="174">
        <f t="shared" si="3"/>
        <v>0</v>
      </c>
      <c r="F17" s="46" t="str">
        <f t="shared" si="2"/>
        <v/>
      </c>
    </row>
    <row r="18" spans="1:6" ht="31.2" customHeight="1" x14ac:dyDescent="0.3">
      <c r="A18" s="47" t="s">
        <v>70</v>
      </c>
      <c r="B18" s="48" t="s">
        <v>335</v>
      </c>
      <c r="C18" s="178">
        <f>SUM(C19)</f>
        <v>0</v>
      </c>
      <c r="D18" s="178">
        <f>SUM(D19)</f>
        <v>0</v>
      </c>
      <c r="E18" s="178">
        <f t="shared" ref="E18:E30" si="4">SUM(C18:D18)</f>
        <v>0</v>
      </c>
      <c r="F18" s="46" t="str">
        <f t="shared" si="2"/>
        <v/>
      </c>
    </row>
    <row r="19" spans="1:6" x14ac:dyDescent="0.3">
      <c r="A19" s="44" t="s">
        <v>71</v>
      </c>
      <c r="B19" s="45" t="s">
        <v>72</v>
      </c>
      <c r="C19" s="175"/>
      <c r="D19" s="175"/>
      <c r="E19" s="179">
        <f t="shared" si="4"/>
        <v>0</v>
      </c>
      <c r="F19" s="46" t="str">
        <f t="shared" si="2"/>
        <v/>
      </c>
    </row>
    <row r="20" spans="1:6" ht="27.6" x14ac:dyDescent="0.3">
      <c r="A20" s="47" t="s">
        <v>73</v>
      </c>
      <c r="B20" s="48" t="s">
        <v>329</v>
      </c>
      <c r="C20" s="178">
        <f>SUM(C21:C30)</f>
        <v>0</v>
      </c>
      <c r="D20" s="178">
        <f>SUM(D21:D30)</f>
        <v>0</v>
      </c>
      <c r="E20" s="178">
        <f>SUM(E21:E30)</f>
        <v>0</v>
      </c>
      <c r="F20" s="46" t="str">
        <f t="shared" si="2"/>
        <v/>
      </c>
    </row>
    <row r="21" spans="1:6" x14ac:dyDescent="0.3">
      <c r="A21" s="49" t="s">
        <v>74</v>
      </c>
      <c r="B21" s="50" t="s">
        <v>75</v>
      </c>
      <c r="C21" s="180"/>
      <c r="D21" s="180"/>
      <c r="E21" s="179">
        <f t="shared" si="4"/>
        <v>0</v>
      </c>
      <c r="F21" s="46" t="str">
        <f t="shared" si="2"/>
        <v/>
      </c>
    </row>
    <row r="22" spans="1:6" x14ac:dyDescent="0.3">
      <c r="A22" s="49" t="s">
        <v>76</v>
      </c>
      <c r="B22" s="50" t="s">
        <v>77</v>
      </c>
      <c r="C22" s="180"/>
      <c r="D22" s="180"/>
      <c r="E22" s="179">
        <f t="shared" si="4"/>
        <v>0</v>
      </c>
      <c r="F22" s="46" t="str">
        <f t="shared" si="2"/>
        <v/>
      </c>
    </row>
    <row r="23" spans="1:6" x14ac:dyDescent="0.3">
      <c r="A23" s="44" t="s">
        <v>78</v>
      </c>
      <c r="B23" s="45" t="s">
        <v>79</v>
      </c>
      <c r="C23" s="175"/>
      <c r="D23" s="175"/>
      <c r="E23" s="179">
        <f t="shared" si="4"/>
        <v>0</v>
      </c>
      <c r="F23" s="46" t="str">
        <f t="shared" si="2"/>
        <v/>
      </c>
    </row>
    <row r="24" spans="1:6" x14ac:dyDescent="0.3">
      <c r="A24" s="44" t="s">
        <v>80</v>
      </c>
      <c r="B24" s="45" t="s">
        <v>81</v>
      </c>
      <c r="C24" s="175"/>
      <c r="D24" s="175"/>
      <c r="E24" s="179">
        <f t="shared" si="4"/>
        <v>0</v>
      </c>
      <c r="F24" s="46" t="str">
        <f t="shared" si="2"/>
        <v/>
      </c>
    </row>
    <row r="25" spans="1:6" x14ac:dyDescent="0.3">
      <c r="A25" s="44" t="s">
        <v>82</v>
      </c>
      <c r="B25" s="45" t="s">
        <v>83</v>
      </c>
      <c r="C25" s="175"/>
      <c r="D25" s="175"/>
      <c r="E25" s="179">
        <f t="shared" si="4"/>
        <v>0</v>
      </c>
      <c r="F25" s="46" t="str">
        <f t="shared" si="2"/>
        <v/>
      </c>
    </row>
    <row r="26" spans="1:6" x14ac:dyDescent="0.3">
      <c r="A26" s="44" t="s">
        <v>84</v>
      </c>
      <c r="B26" s="45" t="s">
        <v>85</v>
      </c>
      <c r="C26" s="175"/>
      <c r="D26" s="175"/>
      <c r="E26" s="179">
        <f t="shared" si="4"/>
        <v>0</v>
      </c>
      <c r="F26" s="46" t="str">
        <f t="shared" si="2"/>
        <v/>
      </c>
    </row>
    <row r="27" spans="1:6" x14ac:dyDescent="0.3">
      <c r="A27" s="44" t="s">
        <v>86</v>
      </c>
      <c r="B27" s="45" t="s">
        <v>87</v>
      </c>
      <c r="C27" s="175"/>
      <c r="D27" s="175"/>
      <c r="E27" s="179">
        <f t="shared" si="4"/>
        <v>0</v>
      </c>
      <c r="F27" s="46" t="str">
        <f t="shared" si="2"/>
        <v/>
      </c>
    </row>
    <row r="28" spans="1:6" x14ac:dyDescent="0.3">
      <c r="A28" s="44" t="s">
        <v>88</v>
      </c>
      <c r="B28" s="45" t="s">
        <v>89</v>
      </c>
      <c r="C28" s="175"/>
      <c r="D28" s="175"/>
      <c r="E28" s="179">
        <f t="shared" si="4"/>
        <v>0</v>
      </c>
      <c r="F28" s="46" t="str">
        <f t="shared" si="2"/>
        <v/>
      </c>
    </row>
    <row r="29" spans="1:6" x14ac:dyDescent="0.3">
      <c r="A29" s="44" t="s">
        <v>90</v>
      </c>
      <c r="B29" s="45" t="s">
        <v>91</v>
      </c>
      <c r="C29" s="175"/>
      <c r="D29" s="175"/>
      <c r="E29" s="179">
        <f t="shared" si="4"/>
        <v>0</v>
      </c>
      <c r="F29" s="46" t="str">
        <f t="shared" si="2"/>
        <v/>
      </c>
    </row>
    <row r="30" spans="1:6" x14ac:dyDescent="0.3">
      <c r="A30" s="44" t="s">
        <v>92</v>
      </c>
      <c r="B30" s="45" t="s">
        <v>296</v>
      </c>
      <c r="C30" s="175"/>
      <c r="D30" s="175"/>
      <c r="E30" s="179">
        <f t="shared" si="4"/>
        <v>0</v>
      </c>
      <c r="F30" s="46" t="str">
        <f t="shared" si="2"/>
        <v/>
      </c>
    </row>
    <row r="31" spans="1:6" x14ac:dyDescent="0.3">
      <c r="A31" s="51"/>
      <c r="B31" s="51"/>
      <c r="C31" s="51"/>
      <c r="D31" s="51"/>
      <c r="E31" s="51"/>
      <c r="F31" s="52"/>
    </row>
    <row r="32" spans="1:6" x14ac:dyDescent="0.3">
      <c r="A32" s="53"/>
      <c r="B32" s="53" t="s">
        <v>93</v>
      </c>
      <c r="C32" s="54" t="b">
        <f>SUM(C6:C16)=C5</f>
        <v>1</v>
      </c>
      <c r="D32" s="54" t="b">
        <f>SUM(D6:D16)=D5</f>
        <v>1</v>
      </c>
      <c r="E32" s="54" t="b">
        <f>SUM(E6:E16)=E5</f>
        <v>1</v>
      </c>
      <c r="F32" s="52"/>
    </row>
    <row r="33" spans="1:6" x14ac:dyDescent="0.3">
      <c r="A33" s="53"/>
      <c r="B33" s="53" t="s">
        <v>93</v>
      </c>
      <c r="C33" s="54" t="b">
        <f>SUM(C21:C30,C19)=C17</f>
        <v>1</v>
      </c>
      <c r="D33" s="54" t="b">
        <f>SUM(D21:D30,D19)=D17</f>
        <v>1</v>
      </c>
      <c r="E33" s="54" t="b">
        <f>SUM(E21:E30,E19)=E17</f>
        <v>1</v>
      </c>
      <c r="F33" s="52"/>
    </row>
  </sheetData>
  <sheetProtection algorithmName="SHA-512" hashValue="pdz79MRr87DNaoaNJKCOZ41J2k7palI46+g33YeJDvFFdnf60VXEhptG1tGC8R4zA7fow5tcNH7QWetSE0VqkQ==" saltValue="kGEUkSLhdf4cJCktsmlSHA==" spinCount="100000" sheet="1" objects="1" scenarios="1"/>
  <customSheetViews>
    <customSheetView guid="{6EDB2603-15F2-42E8-8661-FF860B5365B3}" scale="66" showPageBreaks="1" showGridLines="0" view="pageBreakPreview">
      <selection activeCell="D19" sqref="D19"/>
      <pageMargins left="0.7" right="0.7" top="0.75" bottom="0.75" header="0.3" footer="0.3"/>
      <pageSetup paperSize="9" scale="49" orientation="portrait" r:id="rId1"/>
    </customSheetView>
    <customSheetView guid="{CBD6ECE2-0117-456F-AAD1-D66FE09960C1}" scale="66" showPageBreaks="1" showGridLines="0" view="pageBreakPreview">
      <selection activeCell="C7" sqref="C7"/>
      <pageMargins left="0.7" right="0.7" top="0.75" bottom="0.75" header="0.3" footer="0.3"/>
      <pageSetup paperSize="9" scale="49" orientation="portrait" r:id="rId2"/>
    </customSheetView>
    <customSheetView guid="{E949AD9A-7CFE-4CC9-AA2F-1F93142C28DD}" scale="70" showPageBreaks="1" showGridLines="0" view="pageBreakPreview">
      <selection activeCell="C7" sqref="C7:D7"/>
      <pageMargins left="0.7" right="0.7" top="0.75" bottom="0.75" header="0.3" footer="0.3"/>
      <pageSetup paperSize="9" scale="49" orientation="portrait" r:id="rId3"/>
    </customSheetView>
  </customSheetViews>
  <mergeCells count="5">
    <mergeCell ref="A1:E1"/>
    <mergeCell ref="A2:A4"/>
    <mergeCell ref="B2:B4"/>
    <mergeCell ref="C2:E2"/>
    <mergeCell ref="C4:E4"/>
  </mergeCells>
  <pageMargins left="0.7" right="0.7" top="0.75" bottom="0.75" header="0.3" footer="0.3"/>
  <pageSetup paperSize="9" scale="4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zoomScaleNormal="100" zoomScaleSheetLayoutView="100" workbookViewId="0">
      <selection activeCell="C11" sqref="C11"/>
    </sheetView>
  </sheetViews>
  <sheetFormatPr defaultColWidth="8.88671875" defaultRowHeight="13.8" x14ac:dyDescent="0.3"/>
  <cols>
    <col min="1" max="1" width="7.44140625" style="55" bestFit="1" customWidth="1"/>
    <col min="2" max="2" width="45.44140625" style="55" bestFit="1" customWidth="1"/>
    <col min="3" max="5" width="23" style="55" customWidth="1"/>
    <col min="6" max="6" width="51.44140625" style="55" customWidth="1"/>
    <col min="7" max="16384" width="8.88671875" style="55"/>
  </cols>
  <sheetData>
    <row r="1" spans="1:7" ht="13.05" x14ac:dyDescent="0.3">
      <c r="A1" s="320" t="s">
        <v>40</v>
      </c>
      <c r="B1" s="320"/>
      <c r="C1" s="320"/>
      <c r="D1" s="320"/>
      <c r="E1" s="320"/>
    </row>
    <row r="2" spans="1:7" ht="13.05" x14ac:dyDescent="0.3">
      <c r="A2" s="321" t="s">
        <v>41</v>
      </c>
      <c r="B2" s="324" t="s">
        <v>42</v>
      </c>
      <c r="C2" s="325" t="s">
        <v>339</v>
      </c>
      <c r="D2" s="325"/>
      <c r="E2" s="325"/>
    </row>
    <row r="3" spans="1:7" ht="26.4" x14ac:dyDescent="0.3">
      <c r="A3" s="322"/>
      <c r="B3" s="324"/>
      <c r="C3" s="56" t="s">
        <v>43</v>
      </c>
      <c r="D3" s="57" t="s">
        <v>44</v>
      </c>
      <c r="E3" s="56" t="s">
        <v>94</v>
      </c>
    </row>
    <row r="4" spans="1:7" ht="13.05" x14ac:dyDescent="0.3">
      <c r="A4" s="323"/>
      <c r="B4" s="324"/>
      <c r="C4" s="326" t="s">
        <v>46</v>
      </c>
      <c r="D4" s="326"/>
      <c r="E4" s="326"/>
    </row>
    <row r="5" spans="1:7" ht="13.05" x14ac:dyDescent="0.3">
      <c r="A5" s="58">
        <v>3</v>
      </c>
      <c r="B5" s="59" t="s">
        <v>95</v>
      </c>
      <c r="C5" s="181">
        <f>C6+C10+C14</f>
        <v>0</v>
      </c>
      <c r="D5" s="181">
        <f t="shared" ref="D5:E5" si="0">D6+D10+D14</f>
        <v>0</v>
      </c>
      <c r="E5" s="182">
        <f t="shared" si="0"/>
        <v>0</v>
      </c>
    </row>
    <row r="6" spans="1:7" ht="13.05" x14ac:dyDescent="0.3">
      <c r="A6" s="60" t="s">
        <v>96</v>
      </c>
      <c r="B6" s="61" t="s">
        <v>97</v>
      </c>
      <c r="C6" s="183">
        <f>SUM(C7:C9)</f>
        <v>0</v>
      </c>
      <c r="D6" s="183">
        <f>SUM(D7:D9)</f>
        <v>0</v>
      </c>
      <c r="E6" s="183">
        <f>SUM(E7:E9)</f>
        <v>0</v>
      </c>
      <c r="F6" s="62" t="s">
        <v>47</v>
      </c>
    </row>
    <row r="7" spans="1:7" ht="13.05" x14ac:dyDescent="0.3">
      <c r="A7" s="63" t="s">
        <v>98</v>
      </c>
      <c r="B7" s="64" t="s">
        <v>307</v>
      </c>
      <c r="C7" s="184"/>
      <c r="D7" s="184"/>
      <c r="E7" s="185">
        <f>C7+D7</f>
        <v>0</v>
      </c>
      <c r="F7" s="65" t="str">
        <f t="shared" ref="F7:F17" si="1">IF(E7&lt;&gt;0,"where and why this was spent? type here!","")</f>
        <v/>
      </c>
    </row>
    <row r="8" spans="1:7" ht="13.05" x14ac:dyDescent="0.3">
      <c r="A8" s="63" t="s">
        <v>99</v>
      </c>
      <c r="B8" s="64" t="s">
        <v>100</v>
      </c>
      <c r="C8" s="184"/>
      <c r="D8" s="184"/>
      <c r="E8" s="185">
        <f t="shared" ref="E8:E9" si="2">C8+D8</f>
        <v>0</v>
      </c>
      <c r="F8" s="65" t="str">
        <f t="shared" si="1"/>
        <v/>
      </c>
    </row>
    <row r="9" spans="1:7" s="69" customFormat="1" ht="13.05" x14ac:dyDescent="0.3">
      <c r="A9" s="63" t="s">
        <v>101</v>
      </c>
      <c r="B9" s="66" t="s">
        <v>102</v>
      </c>
      <c r="C9" s="186"/>
      <c r="D9" s="186"/>
      <c r="E9" s="185">
        <f t="shared" si="2"/>
        <v>0</v>
      </c>
      <c r="F9" s="67" t="str">
        <f t="shared" si="1"/>
        <v/>
      </c>
      <c r="G9" s="68"/>
    </row>
    <row r="10" spans="1:7" ht="13.05" x14ac:dyDescent="0.3">
      <c r="A10" s="60" t="s">
        <v>103</v>
      </c>
      <c r="B10" s="61" t="s">
        <v>104</v>
      </c>
      <c r="C10" s="183">
        <f>SUM(C11:C13)</f>
        <v>0</v>
      </c>
      <c r="D10" s="183">
        <f>SUM(D11:D13)</f>
        <v>0</v>
      </c>
      <c r="E10" s="183">
        <f>SUM(E11:E13)</f>
        <v>0</v>
      </c>
      <c r="F10" s="65" t="str">
        <f t="shared" si="1"/>
        <v/>
      </c>
    </row>
    <row r="11" spans="1:7" ht="13.05" x14ac:dyDescent="0.3">
      <c r="A11" s="63" t="s">
        <v>105</v>
      </c>
      <c r="B11" s="64" t="s">
        <v>106</v>
      </c>
      <c r="C11" s="184"/>
      <c r="D11" s="184"/>
      <c r="E11" s="185">
        <f t="shared" ref="E11:E17" si="3">C11+D11</f>
        <v>0</v>
      </c>
      <c r="F11" s="65" t="str">
        <f t="shared" si="1"/>
        <v/>
      </c>
    </row>
    <row r="12" spans="1:7" ht="13.05" x14ac:dyDescent="0.3">
      <c r="A12" s="63" t="s">
        <v>107</v>
      </c>
      <c r="B12" s="64" t="s">
        <v>108</v>
      </c>
      <c r="C12" s="184"/>
      <c r="D12" s="184"/>
      <c r="E12" s="185">
        <f t="shared" si="3"/>
        <v>0</v>
      </c>
      <c r="F12" s="65" t="str">
        <f t="shared" si="1"/>
        <v/>
      </c>
    </row>
    <row r="13" spans="1:7" ht="13.05" x14ac:dyDescent="0.3">
      <c r="A13" s="63" t="s">
        <v>109</v>
      </c>
      <c r="B13" s="66" t="s">
        <v>110</v>
      </c>
      <c r="C13" s="184"/>
      <c r="D13" s="184"/>
      <c r="E13" s="185">
        <f t="shared" si="3"/>
        <v>0</v>
      </c>
      <c r="F13" s="65" t="str">
        <f t="shared" si="1"/>
        <v/>
      </c>
    </row>
    <row r="14" spans="1:7" ht="13.05" x14ac:dyDescent="0.3">
      <c r="A14" s="60" t="s">
        <v>111</v>
      </c>
      <c r="B14" s="70" t="s">
        <v>112</v>
      </c>
      <c r="C14" s="183">
        <f>SUM(C15:C17)</f>
        <v>0</v>
      </c>
      <c r="D14" s="183">
        <f>SUM(D15:D17)</f>
        <v>0</v>
      </c>
      <c r="E14" s="183">
        <f t="shared" si="3"/>
        <v>0</v>
      </c>
      <c r="F14" s="65" t="str">
        <f t="shared" si="1"/>
        <v/>
      </c>
    </row>
    <row r="15" spans="1:7" ht="13.05" x14ac:dyDescent="0.3">
      <c r="A15" s="63" t="s">
        <v>113</v>
      </c>
      <c r="B15" s="64" t="s">
        <v>114</v>
      </c>
      <c r="C15" s="184"/>
      <c r="D15" s="184"/>
      <c r="E15" s="185">
        <f t="shared" si="3"/>
        <v>0</v>
      </c>
      <c r="F15" s="65" t="str">
        <f t="shared" si="1"/>
        <v/>
      </c>
    </row>
    <row r="16" spans="1:7" ht="13.05" x14ac:dyDescent="0.3">
      <c r="A16" s="63" t="s">
        <v>115</v>
      </c>
      <c r="B16" s="64" t="s">
        <v>116</v>
      </c>
      <c r="C16" s="184"/>
      <c r="D16" s="184"/>
      <c r="E16" s="185">
        <f t="shared" si="3"/>
        <v>0</v>
      </c>
      <c r="F16" s="65" t="str">
        <f t="shared" si="1"/>
        <v/>
      </c>
    </row>
    <row r="17" spans="1:7" s="69" customFormat="1" ht="13.05" x14ac:dyDescent="0.3">
      <c r="A17" s="63" t="s">
        <v>117</v>
      </c>
      <c r="B17" s="66" t="s">
        <v>118</v>
      </c>
      <c r="C17" s="186"/>
      <c r="D17" s="186"/>
      <c r="E17" s="185">
        <f t="shared" si="3"/>
        <v>0</v>
      </c>
      <c r="F17" s="67" t="str">
        <f t="shared" si="1"/>
        <v/>
      </c>
      <c r="G17" s="68"/>
    </row>
    <row r="18" spans="1:7" s="69" customFormat="1" ht="13.05" x14ac:dyDescent="0.3">
      <c r="A18" s="71"/>
      <c r="B18" s="72"/>
      <c r="C18" s="73"/>
      <c r="D18" s="73"/>
      <c r="E18" s="74"/>
    </row>
    <row r="19" spans="1:7" s="69" customFormat="1" ht="13.05" x14ac:dyDescent="0.3">
      <c r="A19" s="75"/>
      <c r="B19" s="75" t="s">
        <v>93</v>
      </c>
      <c r="C19" s="75" t="b">
        <f>SUM(C7:C9,C11:C13,C15:C17)=C5</f>
        <v>1</v>
      </c>
      <c r="D19" s="75" t="b">
        <f t="shared" ref="D19:E19" si="4">SUM(D7:D9,D11:D13,D15:D17)=D5</f>
        <v>1</v>
      </c>
      <c r="E19" s="75" t="b">
        <f t="shared" si="4"/>
        <v>1</v>
      </c>
    </row>
  </sheetData>
  <sheetProtection algorithmName="SHA-512" hashValue="S2oep81CHS4ZvAOR0qBX6DYA3pvHQMoCX0Tk89w5+EBe5/2LiYYTJxHsJ+PsUrkq/wDXS7Phxlx0UNICYF/VOw==" saltValue="h/Qz9SRy3VwbwU+JtliOgA==" spinCount="100000" sheet="1" objects="1" scenarios="1"/>
  <customSheetViews>
    <customSheetView guid="{6EDB2603-15F2-42E8-8661-FF860B5365B3}" showPageBreaks="1" showGridLines="0" view="pageBreakPreview">
      <selection activeCell="C11" sqref="C11"/>
      <pageMargins left="0.7" right="0.7" top="0.75" bottom="0.75" header="0.3" footer="0.3"/>
      <pageSetup paperSize="9" scale="43" orientation="portrait" r:id="rId1"/>
    </customSheetView>
    <customSheetView guid="{CBD6ECE2-0117-456F-AAD1-D66FE09960C1}" showPageBreaks="1" showGridLines="0" view="pageBreakPreview">
      <selection activeCell="C11" sqref="C11"/>
      <pageMargins left="0.7" right="0.7" top="0.75" bottom="0.75" header="0.3" footer="0.3"/>
      <pageSetup paperSize="9" scale="43" orientation="portrait" r:id="rId2"/>
    </customSheetView>
    <customSheetView guid="{E949AD9A-7CFE-4CC9-AA2F-1F93142C28DD}" showPageBreaks="1" showGridLines="0" view="pageBreakPreview">
      <selection activeCell="F8" sqref="F8"/>
      <pageMargins left="0.7" right="0.7" top="0.75" bottom="0.75" header="0.3" footer="0.3"/>
      <pageSetup paperSize="9" scale="43" orientation="portrait" r:id="rId3"/>
    </customSheetView>
  </customSheetViews>
  <mergeCells count="5">
    <mergeCell ref="A1:E1"/>
    <mergeCell ref="A2:A4"/>
    <mergeCell ref="B2:B4"/>
    <mergeCell ref="C2:E2"/>
    <mergeCell ref="C4:E4"/>
  </mergeCells>
  <pageMargins left="0.7" right="0.7" top="0.75" bottom="0.75" header="0.3" footer="0.3"/>
  <pageSetup paperSize="9" scale="43"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view="pageBreakPreview" topLeftCell="A8" zoomScale="85" zoomScaleNormal="100" zoomScaleSheetLayoutView="85" workbookViewId="0">
      <selection activeCell="C29" sqref="C29"/>
    </sheetView>
  </sheetViews>
  <sheetFormatPr defaultColWidth="8.88671875" defaultRowHeight="13.2" x14ac:dyDescent="0.25"/>
  <cols>
    <col min="1" max="1" width="8.44140625" style="92" customWidth="1"/>
    <col min="2" max="2" width="52.44140625" style="76" bestFit="1" customWidth="1"/>
    <col min="3" max="5" width="23" style="76" customWidth="1"/>
    <col min="6" max="6" width="41.44140625" style="76" customWidth="1"/>
    <col min="7" max="16384" width="8.88671875" style="76"/>
  </cols>
  <sheetData>
    <row r="1" spans="1:6" x14ac:dyDescent="0.25">
      <c r="A1" s="327" t="s">
        <v>40</v>
      </c>
      <c r="B1" s="327"/>
      <c r="C1" s="327"/>
      <c r="D1" s="327"/>
      <c r="E1" s="327"/>
    </row>
    <row r="2" spans="1:6" ht="28.35" customHeight="1" x14ac:dyDescent="0.25">
      <c r="A2" s="328" t="s">
        <v>41</v>
      </c>
      <c r="B2" s="324" t="s">
        <v>42</v>
      </c>
      <c r="C2" s="324" t="s">
        <v>339</v>
      </c>
      <c r="D2" s="324"/>
      <c r="E2" s="324"/>
    </row>
    <row r="3" spans="1:6" ht="26.4" x14ac:dyDescent="0.25">
      <c r="A3" s="329"/>
      <c r="B3" s="324"/>
      <c r="C3" s="77" t="s">
        <v>43</v>
      </c>
      <c r="D3" s="77" t="s">
        <v>44</v>
      </c>
      <c r="E3" s="77" t="s">
        <v>94</v>
      </c>
    </row>
    <row r="4" spans="1:6" x14ac:dyDescent="0.25">
      <c r="A4" s="330"/>
      <c r="B4" s="324"/>
      <c r="C4" s="331" t="s">
        <v>46</v>
      </c>
      <c r="D4" s="331"/>
      <c r="E4" s="331"/>
    </row>
    <row r="5" spans="1:6" x14ac:dyDescent="0.25">
      <c r="A5" s="78">
        <v>4</v>
      </c>
      <c r="B5" s="234" t="s">
        <v>299</v>
      </c>
      <c r="C5" s="187">
        <f>SUM(C9,C6,C30)</f>
        <v>0</v>
      </c>
      <c r="D5" s="187">
        <f t="shared" ref="D5" si="0">SUM(D9,D6)</f>
        <v>0</v>
      </c>
      <c r="E5" s="188">
        <f t="shared" ref="E5:E8" si="1">SUM(C5:D5)</f>
        <v>0</v>
      </c>
    </row>
    <row r="6" spans="1:6" ht="26.4" x14ac:dyDescent="0.3">
      <c r="A6" s="60" t="s">
        <v>119</v>
      </c>
      <c r="B6" s="170" t="s">
        <v>332</v>
      </c>
      <c r="C6" s="189">
        <f>SUM(C7:C8)</f>
        <v>0</v>
      </c>
      <c r="D6" s="189">
        <f>SUM(D7:D8)</f>
        <v>0</v>
      </c>
      <c r="E6" s="183">
        <f t="shared" si="1"/>
        <v>0</v>
      </c>
      <c r="F6" s="62" t="s">
        <v>47</v>
      </c>
    </row>
    <row r="7" spans="1:6" x14ac:dyDescent="0.25">
      <c r="A7" s="63" t="s">
        <v>120</v>
      </c>
      <c r="B7" s="167" t="s">
        <v>298</v>
      </c>
      <c r="C7" s="184"/>
      <c r="D7" s="184"/>
      <c r="E7" s="185">
        <f t="shared" si="1"/>
        <v>0</v>
      </c>
      <c r="F7" s="79" t="str">
        <f t="shared" ref="F7:F8" si="2">IF(E7&lt;&gt;0,"where and why this was spent? type here!","")</f>
        <v/>
      </c>
    </row>
    <row r="8" spans="1:6" x14ac:dyDescent="0.25">
      <c r="A8" s="63" t="s">
        <v>121</v>
      </c>
      <c r="B8" s="80" t="s">
        <v>122</v>
      </c>
      <c r="C8" s="184"/>
      <c r="D8" s="184"/>
      <c r="E8" s="185">
        <f t="shared" si="1"/>
        <v>0</v>
      </c>
      <c r="F8" s="79" t="str">
        <f t="shared" si="2"/>
        <v/>
      </c>
    </row>
    <row r="9" spans="1:6" s="84" customFormat="1" ht="27.9" customHeight="1" x14ac:dyDescent="0.25">
      <c r="A9" s="81" t="s">
        <v>123</v>
      </c>
      <c r="B9" s="170" t="s">
        <v>326</v>
      </c>
      <c r="C9" s="190">
        <f>SUM(C10+C22)</f>
        <v>0</v>
      </c>
      <c r="D9" s="190">
        <f>SUM(D10+D22+D31+D43)</f>
        <v>0</v>
      </c>
      <c r="E9" s="190">
        <f>SUM(C9:D9)</f>
        <v>0</v>
      </c>
      <c r="F9" s="83"/>
    </row>
    <row r="10" spans="1:6" s="84" customFormat="1" ht="26.4" x14ac:dyDescent="0.25">
      <c r="A10" s="81" t="s">
        <v>124</v>
      </c>
      <c r="B10" s="82" t="s">
        <v>334</v>
      </c>
      <c r="C10" s="190">
        <f>SUM(C11:C21)</f>
        <v>0</v>
      </c>
      <c r="D10" s="190">
        <f>SUM(D11:D21)</f>
        <v>0</v>
      </c>
      <c r="E10" s="190">
        <f t="shared" ref="E10:E50" si="3">SUM(C10:D10)</f>
        <v>0</v>
      </c>
      <c r="F10" s="83"/>
    </row>
    <row r="11" spans="1:6" x14ac:dyDescent="0.25">
      <c r="A11" s="85" t="s">
        <v>125</v>
      </c>
      <c r="B11" s="86" t="s">
        <v>126</v>
      </c>
      <c r="C11" s="191"/>
      <c r="D11" s="191"/>
      <c r="E11" s="192">
        <f t="shared" si="3"/>
        <v>0</v>
      </c>
      <c r="F11" s="79" t="str">
        <f t="shared" ref="F11:F21" si="4">IF(E11&lt;&gt;0,"where and why this was spent? type here!","")</f>
        <v/>
      </c>
    </row>
    <row r="12" spans="1:6" x14ac:dyDescent="0.25">
      <c r="A12" s="85" t="s">
        <v>127</v>
      </c>
      <c r="B12" s="86" t="s">
        <v>128</v>
      </c>
      <c r="C12" s="191"/>
      <c r="D12" s="191"/>
      <c r="E12" s="192">
        <f t="shared" si="3"/>
        <v>0</v>
      </c>
      <c r="F12" s="79" t="str">
        <f t="shared" si="4"/>
        <v/>
      </c>
    </row>
    <row r="13" spans="1:6" x14ac:dyDescent="0.25">
      <c r="A13" s="85" t="s">
        <v>129</v>
      </c>
      <c r="B13" s="86" t="s">
        <v>130</v>
      </c>
      <c r="C13" s="191"/>
      <c r="D13" s="191"/>
      <c r="E13" s="192">
        <f t="shared" si="3"/>
        <v>0</v>
      </c>
      <c r="F13" s="79" t="str">
        <f t="shared" si="4"/>
        <v/>
      </c>
    </row>
    <row r="14" spans="1:6" x14ac:dyDescent="0.25">
      <c r="A14" s="85" t="s">
        <v>131</v>
      </c>
      <c r="B14" s="86" t="s">
        <v>132</v>
      </c>
      <c r="C14" s="191"/>
      <c r="D14" s="191"/>
      <c r="E14" s="192">
        <f t="shared" si="3"/>
        <v>0</v>
      </c>
      <c r="F14" s="79" t="str">
        <f t="shared" si="4"/>
        <v/>
      </c>
    </row>
    <row r="15" spans="1:6" x14ac:dyDescent="0.25">
      <c r="A15" s="85" t="s">
        <v>133</v>
      </c>
      <c r="B15" s="168" t="s">
        <v>297</v>
      </c>
      <c r="C15" s="191"/>
      <c r="D15" s="191"/>
      <c r="E15" s="192">
        <f t="shared" si="3"/>
        <v>0</v>
      </c>
      <c r="F15" s="79" t="str">
        <f t="shared" si="4"/>
        <v/>
      </c>
    </row>
    <row r="16" spans="1:6" x14ac:dyDescent="0.25">
      <c r="A16" s="85" t="s">
        <v>134</v>
      </c>
      <c r="B16" s="86" t="s">
        <v>135</v>
      </c>
      <c r="C16" s="191"/>
      <c r="D16" s="191"/>
      <c r="E16" s="192">
        <f t="shared" si="3"/>
        <v>0</v>
      </c>
      <c r="F16" s="79" t="str">
        <f t="shared" si="4"/>
        <v/>
      </c>
    </row>
    <row r="17" spans="1:7" x14ac:dyDescent="0.25">
      <c r="A17" s="85" t="s">
        <v>136</v>
      </c>
      <c r="B17" s="86" t="s">
        <v>137</v>
      </c>
      <c r="C17" s="191"/>
      <c r="D17" s="191"/>
      <c r="E17" s="192">
        <f t="shared" si="3"/>
        <v>0</v>
      </c>
      <c r="F17" s="79" t="str">
        <f t="shared" si="4"/>
        <v/>
      </c>
    </row>
    <row r="18" spans="1:7" x14ac:dyDescent="0.25">
      <c r="A18" s="85" t="s">
        <v>138</v>
      </c>
      <c r="B18" s="86" t="s">
        <v>139</v>
      </c>
      <c r="C18" s="191"/>
      <c r="D18" s="191"/>
      <c r="E18" s="192">
        <f t="shared" si="3"/>
        <v>0</v>
      </c>
      <c r="F18" s="79" t="str">
        <f t="shared" si="4"/>
        <v/>
      </c>
    </row>
    <row r="19" spans="1:7" x14ac:dyDescent="0.25">
      <c r="A19" s="85" t="s">
        <v>140</v>
      </c>
      <c r="B19" s="86" t="s">
        <v>141</v>
      </c>
      <c r="C19" s="191"/>
      <c r="D19" s="191"/>
      <c r="E19" s="192">
        <f t="shared" si="3"/>
        <v>0</v>
      </c>
      <c r="F19" s="79" t="str">
        <f t="shared" si="4"/>
        <v/>
      </c>
    </row>
    <row r="20" spans="1:7" x14ac:dyDescent="0.25">
      <c r="A20" s="85" t="s">
        <v>142</v>
      </c>
      <c r="B20" s="86" t="s">
        <v>158</v>
      </c>
      <c r="C20" s="191"/>
      <c r="D20" s="191"/>
      <c r="E20" s="192">
        <f>SUM(C20:D20)</f>
        <v>0</v>
      </c>
      <c r="F20" s="79" t="str">
        <f t="shared" si="4"/>
        <v/>
      </c>
    </row>
    <row r="21" spans="1:7" x14ac:dyDescent="0.25">
      <c r="A21" s="85" t="s">
        <v>291</v>
      </c>
      <c r="B21" s="88" t="s">
        <v>143</v>
      </c>
      <c r="C21" s="191"/>
      <c r="D21" s="191"/>
      <c r="E21" s="192">
        <f t="shared" si="3"/>
        <v>0</v>
      </c>
      <c r="F21" s="79" t="str">
        <f t="shared" si="4"/>
        <v/>
      </c>
    </row>
    <row r="22" spans="1:7" s="84" customFormat="1" ht="26.4" x14ac:dyDescent="0.25">
      <c r="A22" s="81" t="s">
        <v>144</v>
      </c>
      <c r="B22" s="82" t="s">
        <v>333</v>
      </c>
      <c r="C22" s="190">
        <f>SUM(C23:C29)</f>
        <v>0</v>
      </c>
      <c r="D22" s="190">
        <f>SUM(D23:D29)</f>
        <v>0</v>
      </c>
      <c r="E22" s="190">
        <f>SUM(E23:E29)</f>
        <v>0</v>
      </c>
      <c r="F22" s="83"/>
      <c r="G22" s="76"/>
    </row>
    <row r="23" spans="1:7" x14ac:dyDescent="0.25">
      <c r="A23" s="85" t="s">
        <v>145</v>
      </c>
      <c r="B23" s="86" t="s">
        <v>146</v>
      </c>
      <c r="C23" s="191"/>
      <c r="D23" s="191"/>
      <c r="E23" s="192">
        <f t="shared" si="3"/>
        <v>0</v>
      </c>
      <c r="F23" s="79" t="str">
        <f t="shared" ref="F23:F29" si="5">IF(E23&lt;&gt;0,"where and why this was spent? type here!","")</f>
        <v/>
      </c>
    </row>
    <row r="24" spans="1:7" x14ac:dyDescent="0.25">
      <c r="A24" s="85" t="s">
        <v>147</v>
      </c>
      <c r="B24" s="86" t="s">
        <v>148</v>
      </c>
      <c r="C24" s="191"/>
      <c r="D24" s="191"/>
      <c r="E24" s="192">
        <f t="shared" si="3"/>
        <v>0</v>
      </c>
      <c r="F24" s="79" t="str">
        <f t="shared" si="5"/>
        <v/>
      </c>
    </row>
    <row r="25" spans="1:7" x14ac:dyDescent="0.25">
      <c r="A25" s="85" t="s">
        <v>149</v>
      </c>
      <c r="B25" s="86" t="s">
        <v>150</v>
      </c>
      <c r="C25" s="191"/>
      <c r="D25" s="191"/>
      <c r="E25" s="192">
        <f t="shared" si="3"/>
        <v>0</v>
      </c>
      <c r="F25" s="79" t="str">
        <f t="shared" si="5"/>
        <v/>
      </c>
    </row>
    <row r="26" spans="1:7" x14ac:dyDescent="0.25">
      <c r="A26" s="85" t="s">
        <v>151</v>
      </c>
      <c r="B26" s="86" t="s">
        <v>152</v>
      </c>
      <c r="C26" s="191"/>
      <c r="D26" s="191"/>
      <c r="E26" s="192">
        <f t="shared" si="3"/>
        <v>0</v>
      </c>
      <c r="F26" s="79" t="str">
        <f t="shared" si="5"/>
        <v/>
      </c>
    </row>
    <row r="27" spans="1:7" x14ac:dyDescent="0.25">
      <c r="A27" s="85" t="s">
        <v>153</v>
      </c>
      <c r="B27" s="86" t="s">
        <v>154</v>
      </c>
      <c r="C27" s="191"/>
      <c r="D27" s="191"/>
      <c r="E27" s="192">
        <f t="shared" si="3"/>
        <v>0</v>
      </c>
      <c r="F27" s="79" t="str">
        <f t="shared" si="5"/>
        <v/>
      </c>
    </row>
    <row r="28" spans="1:7" x14ac:dyDescent="0.25">
      <c r="A28" s="85" t="s">
        <v>155</v>
      </c>
      <c r="B28" s="86" t="s">
        <v>156</v>
      </c>
      <c r="C28" s="191"/>
      <c r="D28" s="191"/>
      <c r="E28" s="192">
        <f t="shared" si="3"/>
        <v>0</v>
      </c>
      <c r="F28" s="79" t="str">
        <f t="shared" si="5"/>
        <v/>
      </c>
    </row>
    <row r="29" spans="1:7" x14ac:dyDescent="0.25">
      <c r="A29" s="85" t="s">
        <v>157</v>
      </c>
      <c r="B29" s="86" t="s">
        <v>159</v>
      </c>
      <c r="C29" s="191"/>
      <c r="D29" s="191"/>
      <c r="E29" s="192">
        <f t="shared" si="3"/>
        <v>0</v>
      </c>
      <c r="F29" s="79" t="str">
        <f t="shared" si="5"/>
        <v/>
      </c>
    </row>
    <row r="30" spans="1:7" s="84" customFormat="1" ht="39.6" x14ac:dyDescent="0.25">
      <c r="A30" s="81" t="s">
        <v>160</v>
      </c>
      <c r="B30" s="82" t="s">
        <v>327</v>
      </c>
      <c r="C30" s="190">
        <f>SUM(C31+C43)</f>
        <v>0</v>
      </c>
      <c r="D30" s="190">
        <f t="shared" ref="D30:E30" si="6">SUM(D31+D43)</f>
        <v>0</v>
      </c>
      <c r="E30" s="190">
        <f t="shared" si="6"/>
        <v>0</v>
      </c>
      <c r="F30" s="83"/>
    </row>
    <row r="31" spans="1:7" s="84" customFormat="1" ht="59.4" customHeight="1" x14ac:dyDescent="0.25">
      <c r="A31" s="81" t="s">
        <v>161</v>
      </c>
      <c r="B31" s="82" t="s">
        <v>334</v>
      </c>
      <c r="C31" s="193">
        <f>SUM(C32:C42)</f>
        <v>0</v>
      </c>
      <c r="D31" s="193">
        <f>SUM(D32:D42)</f>
        <v>0</v>
      </c>
      <c r="E31" s="190">
        <f t="shared" si="3"/>
        <v>0</v>
      </c>
      <c r="F31" s="83"/>
    </row>
    <row r="32" spans="1:7" x14ac:dyDescent="0.25">
      <c r="A32" s="85" t="s">
        <v>162</v>
      </c>
      <c r="B32" s="86" t="s">
        <v>126</v>
      </c>
      <c r="C32" s="191"/>
      <c r="D32" s="191"/>
      <c r="E32" s="192">
        <f t="shared" si="3"/>
        <v>0</v>
      </c>
      <c r="F32" s="79" t="str">
        <f t="shared" ref="F32:F42" si="7">IF(E32&lt;&gt;0,"where and why this was spent? type here!","")</f>
        <v/>
      </c>
    </row>
    <row r="33" spans="1:6" x14ac:dyDescent="0.25">
      <c r="A33" s="85" t="s">
        <v>163</v>
      </c>
      <c r="B33" s="86" t="s">
        <v>128</v>
      </c>
      <c r="C33" s="191"/>
      <c r="D33" s="191"/>
      <c r="E33" s="192">
        <f t="shared" si="3"/>
        <v>0</v>
      </c>
      <c r="F33" s="79" t="str">
        <f t="shared" si="7"/>
        <v/>
      </c>
    </row>
    <row r="34" spans="1:6" x14ac:dyDescent="0.25">
      <c r="A34" s="85" t="s">
        <v>164</v>
      </c>
      <c r="B34" s="86" t="s">
        <v>130</v>
      </c>
      <c r="C34" s="191"/>
      <c r="D34" s="191"/>
      <c r="E34" s="192">
        <f t="shared" si="3"/>
        <v>0</v>
      </c>
      <c r="F34" s="79" t="str">
        <f t="shared" si="7"/>
        <v/>
      </c>
    </row>
    <row r="35" spans="1:6" x14ac:dyDescent="0.25">
      <c r="A35" s="85" t="s">
        <v>165</v>
      </c>
      <c r="B35" s="86" t="s">
        <v>132</v>
      </c>
      <c r="C35" s="191"/>
      <c r="D35" s="191"/>
      <c r="E35" s="192">
        <f t="shared" si="3"/>
        <v>0</v>
      </c>
      <c r="F35" s="79" t="str">
        <f t="shared" si="7"/>
        <v/>
      </c>
    </row>
    <row r="36" spans="1:6" x14ac:dyDescent="0.25">
      <c r="A36" s="85" t="s">
        <v>166</v>
      </c>
      <c r="B36" s="168" t="s">
        <v>297</v>
      </c>
      <c r="C36" s="191"/>
      <c r="D36" s="191"/>
      <c r="E36" s="192">
        <f t="shared" si="3"/>
        <v>0</v>
      </c>
      <c r="F36" s="79" t="str">
        <f t="shared" si="7"/>
        <v/>
      </c>
    </row>
    <row r="37" spans="1:6" x14ac:dyDescent="0.25">
      <c r="A37" s="85" t="s">
        <v>167</v>
      </c>
      <c r="B37" s="86" t="s">
        <v>135</v>
      </c>
      <c r="C37" s="191"/>
      <c r="D37" s="191"/>
      <c r="E37" s="192">
        <f t="shared" si="3"/>
        <v>0</v>
      </c>
      <c r="F37" s="79" t="str">
        <f t="shared" si="7"/>
        <v/>
      </c>
    </row>
    <row r="38" spans="1:6" x14ac:dyDescent="0.25">
      <c r="A38" s="85" t="s">
        <v>168</v>
      </c>
      <c r="B38" s="86" t="s">
        <v>137</v>
      </c>
      <c r="C38" s="191"/>
      <c r="D38" s="191"/>
      <c r="E38" s="192">
        <f t="shared" si="3"/>
        <v>0</v>
      </c>
      <c r="F38" s="79" t="str">
        <f t="shared" si="7"/>
        <v/>
      </c>
    </row>
    <row r="39" spans="1:6" x14ac:dyDescent="0.25">
      <c r="A39" s="85" t="s">
        <v>169</v>
      </c>
      <c r="B39" s="86" t="s">
        <v>139</v>
      </c>
      <c r="C39" s="191"/>
      <c r="D39" s="191"/>
      <c r="E39" s="192">
        <f t="shared" si="3"/>
        <v>0</v>
      </c>
      <c r="F39" s="79" t="str">
        <f t="shared" si="7"/>
        <v/>
      </c>
    </row>
    <row r="40" spans="1:6" x14ac:dyDescent="0.25">
      <c r="A40" s="85" t="s">
        <v>170</v>
      </c>
      <c r="B40" s="86" t="s">
        <v>141</v>
      </c>
      <c r="C40" s="191"/>
      <c r="D40" s="191"/>
      <c r="E40" s="192">
        <f t="shared" si="3"/>
        <v>0</v>
      </c>
      <c r="F40" s="79" t="str">
        <f t="shared" si="7"/>
        <v/>
      </c>
    </row>
    <row r="41" spans="1:6" x14ac:dyDescent="0.25">
      <c r="A41" s="85" t="s">
        <v>171</v>
      </c>
      <c r="B41" s="86" t="s">
        <v>158</v>
      </c>
      <c r="C41" s="191"/>
      <c r="D41" s="191"/>
      <c r="E41" s="192">
        <f>SUM(C41:D41)</f>
        <v>0</v>
      </c>
      <c r="F41" s="79" t="str">
        <f t="shared" si="7"/>
        <v/>
      </c>
    </row>
    <row r="42" spans="1:6" x14ac:dyDescent="0.25">
      <c r="A42" s="85" t="s">
        <v>293</v>
      </c>
      <c r="B42" s="89" t="s">
        <v>143</v>
      </c>
      <c r="C42" s="191"/>
      <c r="D42" s="191"/>
      <c r="E42" s="192">
        <f t="shared" si="3"/>
        <v>0</v>
      </c>
      <c r="F42" s="79" t="str">
        <f t="shared" si="7"/>
        <v/>
      </c>
    </row>
    <row r="43" spans="1:6" s="84" customFormat="1" ht="26.4" x14ac:dyDescent="0.25">
      <c r="A43" s="81" t="s">
        <v>172</v>
      </c>
      <c r="B43" s="82" t="s">
        <v>333</v>
      </c>
      <c r="C43" s="190">
        <f>SUM(C44:C50)</f>
        <v>0</v>
      </c>
      <c r="D43" s="190">
        <f>SUM(D44:D50)</f>
        <v>0</v>
      </c>
      <c r="E43" s="190">
        <f t="shared" si="3"/>
        <v>0</v>
      </c>
      <c r="F43" s="83"/>
    </row>
    <row r="44" spans="1:6" x14ac:dyDescent="0.25">
      <c r="A44" s="85" t="s">
        <v>173</v>
      </c>
      <c r="B44" s="86" t="s">
        <v>146</v>
      </c>
      <c r="C44" s="191"/>
      <c r="D44" s="191"/>
      <c r="E44" s="192">
        <f t="shared" si="3"/>
        <v>0</v>
      </c>
      <c r="F44" s="79" t="str">
        <f t="shared" ref="F44:F50" si="8">IF(E44&lt;&gt;0,"where and why this was spent? type here!","")</f>
        <v/>
      </c>
    </row>
    <row r="45" spans="1:6" x14ac:dyDescent="0.25">
      <c r="A45" s="85" t="s">
        <v>174</v>
      </c>
      <c r="B45" s="86" t="s">
        <v>148</v>
      </c>
      <c r="C45" s="191"/>
      <c r="D45" s="191"/>
      <c r="E45" s="192">
        <f t="shared" si="3"/>
        <v>0</v>
      </c>
      <c r="F45" s="79" t="str">
        <f t="shared" si="8"/>
        <v/>
      </c>
    </row>
    <row r="46" spans="1:6" x14ac:dyDescent="0.25">
      <c r="A46" s="85" t="s">
        <v>175</v>
      </c>
      <c r="B46" s="86" t="s">
        <v>150</v>
      </c>
      <c r="C46" s="191"/>
      <c r="D46" s="191"/>
      <c r="E46" s="192">
        <f t="shared" si="3"/>
        <v>0</v>
      </c>
      <c r="F46" s="79" t="str">
        <f t="shared" si="8"/>
        <v/>
      </c>
    </row>
    <row r="47" spans="1:6" x14ac:dyDescent="0.25">
      <c r="A47" s="85" t="s">
        <v>176</v>
      </c>
      <c r="B47" s="86" t="s">
        <v>152</v>
      </c>
      <c r="C47" s="191"/>
      <c r="D47" s="191"/>
      <c r="E47" s="192">
        <f t="shared" si="3"/>
        <v>0</v>
      </c>
      <c r="F47" s="79" t="str">
        <f t="shared" si="8"/>
        <v/>
      </c>
    </row>
    <row r="48" spans="1:6" x14ac:dyDescent="0.25">
      <c r="A48" s="85" t="s">
        <v>177</v>
      </c>
      <c r="B48" s="86" t="s">
        <v>154</v>
      </c>
      <c r="C48" s="191"/>
      <c r="D48" s="191"/>
      <c r="E48" s="192">
        <f t="shared" si="3"/>
        <v>0</v>
      </c>
      <c r="F48" s="79" t="str">
        <f t="shared" si="8"/>
        <v/>
      </c>
    </row>
    <row r="49" spans="1:6" x14ac:dyDescent="0.25">
      <c r="A49" s="85" t="s">
        <v>178</v>
      </c>
      <c r="B49" s="86" t="s">
        <v>156</v>
      </c>
      <c r="C49" s="191"/>
      <c r="D49" s="191"/>
      <c r="E49" s="192">
        <f t="shared" si="3"/>
        <v>0</v>
      </c>
      <c r="F49" s="79" t="str">
        <f t="shared" si="8"/>
        <v/>
      </c>
    </row>
    <row r="50" spans="1:6" x14ac:dyDescent="0.25">
      <c r="A50" s="85" t="s">
        <v>179</v>
      </c>
      <c r="B50" s="86" t="s">
        <v>159</v>
      </c>
      <c r="C50" s="191"/>
      <c r="D50" s="191"/>
      <c r="E50" s="192">
        <f t="shared" si="3"/>
        <v>0</v>
      </c>
      <c r="F50" s="79" t="str">
        <f t="shared" si="8"/>
        <v/>
      </c>
    </row>
    <row r="52" spans="1:6" x14ac:dyDescent="0.25">
      <c r="A52" s="90"/>
      <c r="B52" s="91"/>
      <c r="C52" s="91" t="b">
        <f>SUM(C44:C50,C32:C42,C23:C29,C11:C21,C7:C8)=C5</f>
        <v>1</v>
      </c>
      <c r="D52" s="91" t="b">
        <f>SUM(D44:D50,D32:D42,D23:D29,D11:D21,D7:D8)=D5</f>
        <v>1</v>
      </c>
      <c r="E52" s="91" t="b">
        <f>SUM(E44:E50,E32:E42,E23:E29,E11:E21,E7:E8)=E5</f>
        <v>1</v>
      </c>
    </row>
  </sheetData>
  <sheetProtection algorithmName="SHA-512" hashValue="CV4v7Fsm1nYYFEgFlcXX0pCUXwqVPOrwmvL4Fv+Td9EleaWbe8lMIWerQzHKoSgTYDMYhHV4uUlibIaM1gVPRg==" saltValue="WoYTmMYqR4XbDthf8n3U0w==" spinCount="100000" sheet="1" objects="1" scenarios="1"/>
  <customSheetViews>
    <customSheetView guid="{6EDB2603-15F2-42E8-8661-FF860B5365B3}" scale="85" showPageBreaks="1" showGridLines="0" view="pageBreakPreview" topLeftCell="A8">
      <selection activeCell="C29" sqref="C29"/>
      <pageMargins left="0.7" right="0.7" top="0.75" bottom="0.75" header="0.3" footer="0.3"/>
      <pageSetup paperSize="9" scale="50" orientation="portrait" r:id="rId1"/>
    </customSheetView>
    <customSheetView guid="{CBD6ECE2-0117-456F-AAD1-D66FE09960C1}" scale="85" showPageBreaks="1" showGridLines="0" view="pageBreakPreview" topLeftCell="A8">
      <selection activeCell="C29" sqref="C29"/>
      <pageMargins left="0.7" right="0.7" top="0.75" bottom="0.75" header="0.3" footer="0.3"/>
      <pageSetup paperSize="9" scale="50" orientation="portrait" r:id="rId2"/>
    </customSheetView>
    <customSheetView guid="{E949AD9A-7CFE-4CC9-AA2F-1F93142C28DD}" scale="85" showPageBreaks="1" showGridLines="0" view="pageBreakPreview">
      <selection activeCell="C7" sqref="C7"/>
      <pageMargins left="0.7" right="0.7" top="0.75" bottom="0.75" header="0.3" footer="0.3"/>
      <pageSetup paperSize="9" scale="50" orientation="portrait" r:id="rId3"/>
    </customSheetView>
  </customSheetViews>
  <mergeCells count="5">
    <mergeCell ref="A1:E1"/>
    <mergeCell ref="A2:A4"/>
    <mergeCell ref="B2:B4"/>
    <mergeCell ref="C2:E2"/>
    <mergeCell ref="C4:E4"/>
  </mergeCells>
  <pageMargins left="0.7" right="0.7" top="0.75" bottom="0.75" header="0.3" footer="0.3"/>
  <pageSetup paperSize="9" scale="50"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view="pageBreakPreview" topLeftCell="A44" zoomScale="85" zoomScaleNormal="100" zoomScaleSheetLayoutView="85" workbookViewId="0">
      <selection activeCell="F44" sqref="F44"/>
    </sheetView>
  </sheetViews>
  <sheetFormatPr defaultColWidth="11.44140625" defaultRowHeight="13.2" x14ac:dyDescent="0.25"/>
  <cols>
    <col min="1" max="1" width="8.44140625" style="129" customWidth="1"/>
    <col min="2" max="2" width="37.44140625" style="130" bestFit="1" customWidth="1"/>
    <col min="3" max="5" width="23" style="130" customWidth="1"/>
    <col min="6" max="6" width="51.44140625" style="130" customWidth="1"/>
    <col min="7" max="16384" width="11.44140625" style="76"/>
  </cols>
  <sheetData>
    <row r="1" spans="1:6" x14ac:dyDescent="0.25">
      <c r="A1" s="333" t="s">
        <v>180</v>
      </c>
      <c r="B1" s="334"/>
      <c r="C1" s="334"/>
      <c r="D1" s="334"/>
      <c r="E1" s="335"/>
    </row>
    <row r="2" spans="1:6" ht="28.35" customHeight="1" x14ac:dyDescent="0.25">
      <c r="A2" s="336" t="s">
        <v>41</v>
      </c>
      <c r="B2" s="324" t="s">
        <v>42</v>
      </c>
      <c r="C2" s="339" t="s">
        <v>339</v>
      </c>
      <c r="D2" s="339"/>
      <c r="E2" s="339"/>
    </row>
    <row r="3" spans="1:6" ht="26.4" x14ac:dyDescent="0.25">
      <c r="A3" s="337"/>
      <c r="B3" s="324"/>
      <c r="C3" s="93" t="s">
        <v>43</v>
      </c>
      <c r="D3" s="94" t="s">
        <v>44</v>
      </c>
      <c r="E3" s="93" t="s">
        <v>94</v>
      </c>
    </row>
    <row r="4" spans="1:6" x14ac:dyDescent="0.25">
      <c r="A4" s="338"/>
      <c r="B4" s="324"/>
      <c r="C4" s="340" t="s">
        <v>181</v>
      </c>
      <c r="D4" s="340"/>
      <c r="E4" s="340"/>
    </row>
    <row r="5" spans="1:6" ht="13.8" x14ac:dyDescent="0.3">
      <c r="A5" s="95">
        <v>5</v>
      </c>
      <c r="B5" s="96" t="s">
        <v>182</v>
      </c>
      <c r="C5" s="194">
        <f>SUM(C6,C7,C29,C36,C41,C46,C49)</f>
        <v>0</v>
      </c>
      <c r="D5" s="194">
        <f>SUM(D6,D7,D29,D36,D41,D46,D49)</f>
        <v>0</v>
      </c>
      <c r="E5" s="194">
        <f>SUM(E6,E7,E29,E36,E41,E46,E49)</f>
        <v>0</v>
      </c>
      <c r="F5" s="162" t="s">
        <v>47</v>
      </c>
    </row>
    <row r="6" spans="1:6" x14ac:dyDescent="0.25">
      <c r="A6" s="97" t="s">
        <v>183</v>
      </c>
      <c r="B6" s="98" t="s">
        <v>184</v>
      </c>
      <c r="C6" s="195"/>
      <c r="D6" s="195"/>
      <c r="E6" s="196">
        <f>SUM(C6:D6)</f>
        <v>0</v>
      </c>
      <c r="F6" s="87" t="str">
        <f t="shared" ref="F6" si="0">IF(E6&lt;&gt;0,"where and why this was spent? type here!","")</f>
        <v/>
      </c>
    </row>
    <row r="7" spans="1:6" s="84" customFormat="1" x14ac:dyDescent="0.25">
      <c r="A7" s="99" t="s">
        <v>185</v>
      </c>
      <c r="B7" s="100" t="s">
        <v>186</v>
      </c>
      <c r="C7" s="197">
        <f>SUM(C8+C20)</f>
        <v>0</v>
      </c>
      <c r="D7" s="197">
        <f>SUM(D8+D20)</f>
        <v>0</v>
      </c>
      <c r="E7" s="198">
        <f t="shared" ref="E7:E58" si="1">SUM(C7:D7)</f>
        <v>0</v>
      </c>
      <c r="F7" s="163"/>
    </row>
    <row r="8" spans="1:6" s="84" customFormat="1" x14ac:dyDescent="0.25">
      <c r="A8" s="81" t="s">
        <v>187</v>
      </c>
      <c r="B8" s="101" t="s">
        <v>188</v>
      </c>
      <c r="C8" s="199">
        <f>SUM(C9:C19)</f>
        <v>0</v>
      </c>
      <c r="D8" s="200">
        <f>SUM(D9:D19)</f>
        <v>0</v>
      </c>
      <c r="E8" s="201">
        <f t="shared" si="1"/>
        <v>0</v>
      </c>
      <c r="F8" s="163"/>
    </row>
    <row r="9" spans="1:6" x14ac:dyDescent="0.25">
      <c r="A9" s="85" t="s">
        <v>189</v>
      </c>
      <c r="B9" s="102" t="s">
        <v>126</v>
      </c>
      <c r="C9" s="202"/>
      <c r="D9" s="202"/>
      <c r="E9" s="203">
        <f t="shared" si="1"/>
        <v>0</v>
      </c>
      <c r="F9" s="87" t="str">
        <f t="shared" ref="F9:F19" si="2">IF(E9&lt;&gt;0,"where and why this was spent? type here!","")</f>
        <v/>
      </c>
    </row>
    <row r="10" spans="1:6" x14ac:dyDescent="0.25">
      <c r="A10" s="85" t="s">
        <v>190</v>
      </c>
      <c r="B10" s="102" t="s">
        <v>128</v>
      </c>
      <c r="C10" s="202"/>
      <c r="D10" s="202"/>
      <c r="E10" s="203">
        <f t="shared" si="1"/>
        <v>0</v>
      </c>
      <c r="F10" s="87" t="str">
        <f t="shared" si="2"/>
        <v/>
      </c>
    </row>
    <row r="11" spans="1:6" x14ac:dyDescent="0.25">
      <c r="A11" s="85" t="s">
        <v>191</v>
      </c>
      <c r="B11" s="102" t="s">
        <v>130</v>
      </c>
      <c r="C11" s="202"/>
      <c r="D11" s="202"/>
      <c r="E11" s="203">
        <f t="shared" si="1"/>
        <v>0</v>
      </c>
      <c r="F11" s="87" t="str">
        <f t="shared" si="2"/>
        <v/>
      </c>
    </row>
    <row r="12" spans="1:6" x14ac:dyDescent="0.25">
      <c r="A12" s="85" t="s">
        <v>192</v>
      </c>
      <c r="B12" s="102" t="s">
        <v>135</v>
      </c>
      <c r="C12" s="202"/>
      <c r="D12" s="202"/>
      <c r="E12" s="203">
        <f t="shared" si="1"/>
        <v>0</v>
      </c>
      <c r="F12" s="87" t="str">
        <f t="shared" si="2"/>
        <v/>
      </c>
    </row>
    <row r="13" spans="1:6" x14ac:dyDescent="0.25">
      <c r="A13" s="85" t="s">
        <v>193</v>
      </c>
      <c r="B13" s="102" t="s">
        <v>141</v>
      </c>
      <c r="C13" s="202"/>
      <c r="D13" s="202"/>
      <c r="E13" s="203">
        <f t="shared" si="1"/>
        <v>0</v>
      </c>
      <c r="F13" s="87" t="str">
        <f t="shared" si="2"/>
        <v/>
      </c>
    </row>
    <row r="14" spans="1:6" x14ac:dyDescent="0.25">
      <c r="A14" s="85" t="s">
        <v>194</v>
      </c>
      <c r="B14" s="102" t="s">
        <v>132</v>
      </c>
      <c r="C14" s="202"/>
      <c r="D14" s="202"/>
      <c r="E14" s="203">
        <f t="shared" si="1"/>
        <v>0</v>
      </c>
      <c r="F14" s="87" t="str">
        <f t="shared" si="2"/>
        <v/>
      </c>
    </row>
    <row r="15" spans="1:6" ht="26.4" x14ac:dyDescent="0.25">
      <c r="A15" s="85" t="s">
        <v>195</v>
      </c>
      <c r="B15" s="169" t="s">
        <v>297</v>
      </c>
      <c r="C15" s="191"/>
      <c r="D15" s="191"/>
      <c r="E15" s="203">
        <f t="shared" si="1"/>
        <v>0</v>
      </c>
      <c r="F15" s="87" t="str">
        <f t="shared" si="2"/>
        <v/>
      </c>
    </row>
    <row r="16" spans="1:6" x14ac:dyDescent="0.25">
      <c r="A16" s="85" t="s">
        <v>196</v>
      </c>
      <c r="B16" s="102" t="s">
        <v>137</v>
      </c>
      <c r="C16" s="191"/>
      <c r="D16" s="191"/>
      <c r="E16" s="203">
        <f t="shared" si="1"/>
        <v>0</v>
      </c>
      <c r="F16" s="87" t="str">
        <f t="shared" si="2"/>
        <v/>
      </c>
    </row>
    <row r="17" spans="1:7" x14ac:dyDescent="0.25">
      <c r="A17" s="85" t="s">
        <v>197</v>
      </c>
      <c r="B17" s="102" t="s">
        <v>139</v>
      </c>
      <c r="C17" s="191"/>
      <c r="D17" s="191"/>
      <c r="E17" s="203">
        <f t="shared" si="1"/>
        <v>0</v>
      </c>
      <c r="F17" s="87" t="str">
        <f t="shared" si="2"/>
        <v/>
      </c>
    </row>
    <row r="18" spans="1:7" x14ac:dyDescent="0.25">
      <c r="A18" s="85" t="s">
        <v>198</v>
      </c>
      <c r="B18" s="102" t="s">
        <v>158</v>
      </c>
      <c r="C18" s="191"/>
      <c r="D18" s="191"/>
      <c r="E18" s="204">
        <f>SUM(C18:D18)</f>
        <v>0</v>
      </c>
      <c r="F18" s="87" t="str">
        <f t="shared" si="2"/>
        <v/>
      </c>
    </row>
    <row r="19" spans="1:7" x14ac:dyDescent="0.25">
      <c r="A19" s="85" t="s">
        <v>292</v>
      </c>
      <c r="B19" s="104" t="s">
        <v>143</v>
      </c>
      <c r="C19" s="191"/>
      <c r="D19" s="191"/>
      <c r="E19" s="203">
        <f t="shared" si="1"/>
        <v>0</v>
      </c>
      <c r="F19" s="87" t="str">
        <f t="shared" si="2"/>
        <v/>
      </c>
    </row>
    <row r="20" spans="1:7" s="84" customFormat="1" x14ac:dyDescent="0.25">
      <c r="A20" s="81" t="s">
        <v>199</v>
      </c>
      <c r="B20" s="101" t="s">
        <v>200</v>
      </c>
      <c r="C20" s="190">
        <f>SUM(C21:C28)</f>
        <v>0</v>
      </c>
      <c r="D20" s="190">
        <f>SUM(D21:D28)</f>
        <v>0</v>
      </c>
      <c r="E20" s="205">
        <f t="shared" si="1"/>
        <v>0</v>
      </c>
      <c r="F20" s="163"/>
      <c r="G20" s="76"/>
    </row>
    <row r="21" spans="1:7" x14ac:dyDescent="0.25">
      <c r="A21" s="85" t="s">
        <v>201</v>
      </c>
      <c r="B21" s="102" t="s">
        <v>146</v>
      </c>
      <c r="C21" s="191"/>
      <c r="D21" s="191"/>
      <c r="E21" s="204">
        <f t="shared" si="1"/>
        <v>0</v>
      </c>
      <c r="F21" s="87" t="str">
        <f t="shared" ref="F21:F28" si="3">IF(E21&lt;&gt;0,"where and why this was spent? type here!","")</f>
        <v/>
      </c>
    </row>
    <row r="22" spans="1:7" x14ac:dyDescent="0.25">
      <c r="A22" s="85" t="s">
        <v>202</v>
      </c>
      <c r="B22" s="102" t="s">
        <v>148</v>
      </c>
      <c r="C22" s="191"/>
      <c r="D22" s="191"/>
      <c r="E22" s="204">
        <f t="shared" si="1"/>
        <v>0</v>
      </c>
      <c r="F22" s="87" t="str">
        <f t="shared" si="3"/>
        <v/>
      </c>
    </row>
    <row r="23" spans="1:7" x14ac:dyDescent="0.25">
      <c r="A23" s="85" t="s">
        <v>203</v>
      </c>
      <c r="B23" s="102" t="s">
        <v>150</v>
      </c>
      <c r="C23" s="191"/>
      <c r="D23" s="191"/>
      <c r="E23" s="204">
        <f t="shared" si="1"/>
        <v>0</v>
      </c>
      <c r="F23" s="87" t="str">
        <f t="shared" si="3"/>
        <v/>
      </c>
    </row>
    <row r="24" spans="1:7" x14ac:dyDescent="0.25">
      <c r="A24" s="85" t="s">
        <v>204</v>
      </c>
      <c r="B24" s="102" t="s">
        <v>152</v>
      </c>
      <c r="C24" s="191"/>
      <c r="D24" s="191"/>
      <c r="E24" s="204">
        <f t="shared" si="1"/>
        <v>0</v>
      </c>
      <c r="F24" s="87" t="str">
        <f t="shared" si="3"/>
        <v/>
      </c>
    </row>
    <row r="25" spans="1:7" s="109" customFormat="1" x14ac:dyDescent="0.25">
      <c r="A25" s="112" t="s">
        <v>205</v>
      </c>
      <c r="B25" s="103" t="s">
        <v>154</v>
      </c>
      <c r="C25" s="206"/>
      <c r="D25" s="206"/>
      <c r="E25" s="204">
        <f t="shared" si="1"/>
        <v>0</v>
      </c>
      <c r="F25" s="159" t="str">
        <f t="shared" si="3"/>
        <v/>
      </c>
    </row>
    <row r="26" spans="1:7" x14ac:dyDescent="0.25">
      <c r="A26" s="85" t="s">
        <v>206</v>
      </c>
      <c r="B26" s="102" t="s">
        <v>156</v>
      </c>
      <c r="C26" s="191"/>
      <c r="D26" s="191"/>
      <c r="E26" s="204">
        <f t="shared" si="1"/>
        <v>0</v>
      </c>
      <c r="F26" s="87" t="str">
        <f t="shared" si="3"/>
        <v/>
      </c>
    </row>
    <row r="27" spans="1:7" x14ac:dyDescent="0.25">
      <c r="A27" s="85" t="s">
        <v>207</v>
      </c>
      <c r="B27" s="103" t="s">
        <v>209</v>
      </c>
      <c r="C27" s="191"/>
      <c r="D27" s="191"/>
      <c r="E27" s="204">
        <f t="shared" si="1"/>
        <v>0</v>
      </c>
      <c r="F27" s="87" t="str">
        <f t="shared" si="3"/>
        <v/>
      </c>
      <c r="G27" s="105"/>
    </row>
    <row r="28" spans="1:7" x14ac:dyDescent="0.25">
      <c r="A28" s="85" t="s">
        <v>208</v>
      </c>
      <c r="B28" s="102" t="s">
        <v>159</v>
      </c>
      <c r="C28" s="191"/>
      <c r="D28" s="191"/>
      <c r="E28" s="204">
        <f t="shared" si="1"/>
        <v>0</v>
      </c>
      <c r="F28" s="87" t="str">
        <f t="shared" si="3"/>
        <v/>
      </c>
    </row>
    <row r="29" spans="1:7" x14ac:dyDescent="0.25">
      <c r="A29" s="106" t="s">
        <v>210</v>
      </c>
      <c r="B29" s="107" t="s">
        <v>211</v>
      </c>
      <c r="C29" s="207">
        <f>SUM(C30:C35)</f>
        <v>0</v>
      </c>
      <c r="D29" s="207">
        <f>SUM(D30:D35)</f>
        <v>0</v>
      </c>
      <c r="E29" s="207">
        <f t="shared" si="1"/>
        <v>0</v>
      </c>
      <c r="F29" s="87"/>
    </row>
    <row r="30" spans="1:7" x14ac:dyDescent="0.25">
      <c r="A30" s="85" t="s">
        <v>212</v>
      </c>
      <c r="B30" s="108" t="s">
        <v>213</v>
      </c>
      <c r="C30" s="208"/>
      <c r="D30" s="208"/>
      <c r="E30" s="209">
        <f t="shared" si="1"/>
        <v>0</v>
      </c>
      <c r="F30" s="87" t="str">
        <f t="shared" ref="F30:F34" si="4">IF(E30&lt;&gt;0,"where and why this was spent? type here!","")</f>
        <v/>
      </c>
    </row>
    <row r="31" spans="1:7" x14ac:dyDescent="0.25">
      <c r="A31" s="85" t="s">
        <v>214</v>
      </c>
      <c r="B31" s="108" t="s">
        <v>215</v>
      </c>
      <c r="C31" s="208"/>
      <c r="D31" s="208"/>
      <c r="E31" s="209">
        <f t="shared" si="1"/>
        <v>0</v>
      </c>
      <c r="F31" s="87" t="str">
        <f t="shared" si="4"/>
        <v/>
      </c>
    </row>
    <row r="32" spans="1:7" s="109" customFormat="1" x14ac:dyDescent="0.25">
      <c r="A32" s="85" t="s">
        <v>216</v>
      </c>
      <c r="B32" s="98" t="s">
        <v>217</v>
      </c>
      <c r="C32" s="210"/>
      <c r="D32" s="210"/>
      <c r="E32" s="211">
        <f t="shared" si="1"/>
        <v>0</v>
      </c>
      <c r="F32" s="159" t="str">
        <f t="shared" si="4"/>
        <v/>
      </c>
    </row>
    <row r="33" spans="1:6" x14ac:dyDescent="0.25">
      <c r="A33" s="85" t="s">
        <v>218</v>
      </c>
      <c r="B33" s="108" t="s">
        <v>219</v>
      </c>
      <c r="C33" s="208"/>
      <c r="D33" s="208"/>
      <c r="E33" s="209">
        <f t="shared" si="1"/>
        <v>0</v>
      </c>
      <c r="F33" s="87" t="str">
        <f t="shared" si="4"/>
        <v/>
      </c>
    </row>
    <row r="34" spans="1:6" x14ac:dyDescent="0.25">
      <c r="A34" s="85" t="s">
        <v>220</v>
      </c>
      <c r="B34" s="108" t="s">
        <v>221</v>
      </c>
      <c r="C34" s="208"/>
      <c r="D34" s="208"/>
      <c r="E34" s="209">
        <f t="shared" si="1"/>
        <v>0</v>
      </c>
      <c r="F34" s="87" t="str">
        <f t="shared" si="4"/>
        <v/>
      </c>
    </row>
    <row r="35" spans="1:6" x14ac:dyDescent="0.25">
      <c r="A35" s="85" t="s">
        <v>222</v>
      </c>
      <c r="B35" s="98" t="s">
        <v>223</v>
      </c>
      <c r="C35" s="208"/>
      <c r="D35" s="208"/>
      <c r="E35" s="209">
        <f t="shared" si="1"/>
        <v>0</v>
      </c>
      <c r="F35" s="273"/>
    </row>
    <row r="36" spans="1:6" x14ac:dyDescent="0.25">
      <c r="A36" s="106" t="s">
        <v>224</v>
      </c>
      <c r="B36" s="107" t="s">
        <v>225</v>
      </c>
      <c r="C36" s="207">
        <f>SUM(C37:C40)</f>
        <v>0</v>
      </c>
      <c r="D36" s="207">
        <f>SUM(D37:D40)</f>
        <v>0</v>
      </c>
      <c r="E36" s="207">
        <f t="shared" si="1"/>
        <v>0</v>
      </c>
      <c r="F36" s="87"/>
    </row>
    <row r="37" spans="1:6" x14ac:dyDescent="0.25">
      <c r="A37" s="85" t="s">
        <v>226</v>
      </c>
      <c r="B37" s="108" t="s">
        <v>227</v>
      </c>
      <c r="C37" s="208"/>
      <c r="D37" s="208"/>
      <c r="E37" s="209">
        <f t="shared" si="1"/>
        <v>0</v>
      </c>
      <c r="F37" s="87" t="str">
        <f t="shared" ref="F37:F40" si="5">IF(E37&lt;&gt;0,"where and why this was spent? type here!","")</f>
        <v/>
      </c>
    </row>
    <row r="38" spans="1:6" x14ac:dyDescent="0.25">
      <c r="A38" s="85" t="s">
        <v>228</v>
      </c>
      <c r="B38" s="108" t="s">
        <v>229</v>
      </c>
      <c r="C38" s="208"/>
      <c r="D38" s="208"/>
      <c r="E38" s="209">
        <f t="shared" si="1"/>
        <v>0</v>
      </c>
      <c r="F38" s="87" t="str">
        <f t="shared" si="5"/>
        <v/>
      </c>
    </row>
    <row r="39" spans="1:6" x14ac:dyDescent="0.25">
      <c r="A39" s="85" t="s">
        <v>230</v>
      </c>
      <c r="B39" s="108" t="s">
        <v>231</v>
      </c>
      <c r="C39" s="208"/>
      <c r="D39" s="208"/>
      <c r="E39" s="209">
        <f t="shared" si="1"/>
        <v>0</v>
      </c>
      <c r="F39" s="87" t="str">
        <f t="shared" si="5"/>
        <v/>
      </c>
    </row>
    <row r="40" spans="1:6" x14ac:dyDescent="0.25">
      <c r="A40" s="85" t="s">
        <v>232</v>
      </c>
      <c r="B40" s="108" t="s">
        <v>233</v>
      </c>
      <c r="C40" s="208"/>
      <c r="D40" s="208"/>
      <c r="E40" s="209">
        <f t="shared" si="1"/>
        <v>0</v>
      </c>
      <c r="F40" s="87" t="str">
        <f t="shared" si="5"/>
        <v/>
      </c>
    </row>
    <row r="41" spans="1:6" x14ac:dyDescent="0.25">
      <c r="A41" s="106" t="s">
        <v>234</v>
      </c>
      <c r="B41" s="107" t="s">
        <v>235</v>
      </c>
      <c r="C41" s="207">
        <f>SUM(C42:C45)</f>
        <v>0</v>
      </c>
      <c r="D41" s="207">
        <f>SUM(D42:D45)</f>
        <v>0</v>
      </c>
      <c r="E41" s="207">
        <f t="shared" si="1"/>
        <v>0</v>
      </c>
      <c r="F41" s="87"/>
    </row>
    <row r="42" spans="1:6" x14ac:dyDescent="0.25">
      <c r="A42" s="85" t="s">
        <v>236</v>
      </c>
      <c r="B42" s="108" t="s">
        <v>237</v>
      </c>
      <c r="C42" s="208"/>
      <c r="D42" s="208"/>
      <c r="E42" s="209">
        <f t="shared" si="1"/>
        <v>0</v>
      </c>
      <c r="F42" s="87" t="str">
        <f t="shared" ref="F42:F45" si="6">IF(E42&lt;&gt;0,"where and why this was spent? type here!","")</f>
        <v/>
      </c>
    </row>
    <row r="43" spans="1:6" x14ac:dyDescent="0.25">
      <c r="A43" s="85" t="s">
        <v>238</v>
      </c>
      <c r="B43" s="108" t="s">
        <v>239</v>
      </c>
      <c r="C43" s="208"/>
      <c r="D43" s="208"/>
      <c r="E43" s="209">
        <f t="shared" si="1"/>
        <v>0</v>
      </c>
      <c r="F43" s="87" t="str">
        <f t="shared" si="6"/>
        <v/>
      </c>
    </row>
    <row r="44" spans="1:6" x14ac:dyDescent="0.25">
      <c r="A44" s="85" t="s">
        <v>240</v>
      </c>
      <c r="B44" s="108" t="s">
        <v>241</v>
      </c>
      <c r="C44" s="208"/>
      <c r="D44" s="208"/>
      <c r="E44" s="209">
        <f t="shared" si="1"/>
        <v>0</v>
      </c>
      <c r="F44" s="87" t="str">
        <f t="shared" si="6"/>
        <v/>
      </c>
    </row>
    <row r="45" spans="1:6" x14ac:dyDescent="0.25">
      <c r="A45" s="85" t="s">
        <v>242</v>
      </c>
      <c r="B45" s="108" t="s">
        <v>243</v>
      </c>
      <c r="C45" s="208"/>
      <c r="D45" s="208"/>
      <c r="E45" s="209">
        <f t="shared" si="1"/>
        <v>0</v>
      </c>
      <c r="F45" s="87" t="str">
        <f t="shared" si="6"/>
        <v/>
      </c>
    </row>
    <row r="46" spans="1:6" x14ac:dyDescent="0.25">
      <c r="A46" s="106" t="s">
        <v>244</v>
      </c>
      <c r="B46" s="107" t="s">
        <v>245</v>
      </c>
      <c r="C46" s="207">
        <f>SUM(C47:C48)</f>
        <v>0</v>
      </c>
      <c r="D46" s="207">
        <f>SUM(D47:D48)</f>
        <v>0</v>
      </c>
      <c r="E46" s="207">
        <f t="shared" si="1"/>
        <v>0</v>
      </c>
      <c r="F46" s="87"/>
    </row>
    <row r="47" spans="1:6" x14ac:dyDescent="0.25">
      <c r="A47" s="85" t="s">
        <v>246</v>
      </c>
      <c r="B47" s="108" t="s">
        <v>247</v>
      </c>
      <c r="C47" s="208"/>
      <c r="D47" s="208"/>
      <c r="E47" s="209">
        <f t="shared" si="1"/>
        <v>0</v>
      </c>
      <c r="F47" s="87" t="str">
        <f t="shared" ref="F47:F48" si="7">IF(E47&lt;&gt;0,"where and why this was spent? type here!","")</f>
        <v/>
      </c>
    </row>
    <row r="48" spans="1:6" x14ac:dyDescent="0.25">
      <c r="A48" s="85" t="s">
        <v>248</v>
      </c>
      <c r="B48" s="108" t="s">
        <v>249</v>
      </c>
      <c r="C48" s="208"/>
      <c r="D48" s="208"/>
      <c r="E48" s="209">
        <f t="shared" si="1"/>
        <v>0</v>
      </c>
      <c r="F48" s="87" t="str">
        <f t="shared" si="7"/>
        <v/>
      </c>
    </row>
    <row r="49" spans="1:7" s="110" customFormat="1" x14ac:dyDescent="0.3">
      <c r="A49" s="106" t="s">
        <v>250</v>
      </c>
      <c r="B49" s="107" t="s">
        <v>251</v>
      </c>
      <c r="C49" s="212">
        <f>SUM(C50:C55)</f>
        <v>0</v>
      </c>
      <c r="D49" s="212">
        <f>SUM(D50:D55)</f>
        <v>0</v>
      </c>
      <c r="E49" s="212">
        <f t="shared" si="1"/>
        <v>0</v>
      </c>
      <c r="F49" s="164"/>
    </row>
    <row r="50" spans="1:7" x14ac:dyDescent="0.25">
      <c r="A50" s="85" t="s">
        <v>252</v>
      </c>
      <c r="B50" s="98" t="s">
        <v>253</v>
      </c>
      <c r="C50" s="210"/>
      <c r="D50" s="210"/>
      <c r="E50" s="211">
        <f t="shared" si="1"/>
        <v>0</v>
      </c>
      <c r="F50" s="159" t="str">
        <f t="shared" ref="F50:F55" si="8">IF(E50&lt;&gt;0,"where and why this was spent? type here!","")</f>
        <v/>
      </c>
    </row>
    <row r="51" spans="1:7" s="110" customFormat="1" x14ac:dyDescent="0.3">
      <c r="A51" s="85" t="s">
        <v>254</v>
      </c>
      <c r="B51" s="98" t="s">
        <v>255</v>
      </c>
      <c r="C51" s="213"/>
      <c r="D51" s="213"/>
      <c r="E51" s="214">
        <f t="shared" si="1"/>
        <v>0</v>
      </c>
      <c r="F51" s="165" t="str">
        <f t="shared" si="8"/>
        <v/>
      </c>
    </row>
    <row r="52" spans="1:7" x14ac:dyDescent="0.25">
      <c r="A52" s="268" t="s">
        <v>256</v>
      </c>
      <c r="B52" s="264" t="s">
        <v>257</v>
      </c>
      <c r="C52" s="265"/>
      <c r="D52" s="265"/>
      <c r="E52" s="266">
        <f t="shared" si="1"/>
        <v>0</v>
      </c>
      <c r="F52" s="267" t="str">
        <f t="shared" si="8"/>
        <v/>
      </c>
      <c r="G52" s="111"/>
    </row>
    <row r="53" spans="1:7" x14ac:dyDescent="0.25">
      <c r="A53" s="85" t="s">
        <v>258</v>
      </c>
      <c r="B53" s="98" t="s">
        <v>259</v>
      </c>
      <c r="C53" s="210"/>
      <c r="D53" s="210"/>
      <c r="E53" s="214">
        <f t="shared" si="1"/>
        <v>0</v>
      </c>
      <c r="F53" s="159" t="str">
        <f t="shared" si="8"/>
        <v/>
      </c>
    </row>
    <row r="54" spans="1:7" x14ac:dyDescent="0.25">
      <c r="A54" s="85" t="s">
        <v>260</v>
      </c>
      <c r="B54" s="98" t="s">
        <v>261</v>
      </c>
      <c r="C54" s="210"/>
      <c r="D54" s="210"/>
      <c r="E54" s="214">
        <f t="shared" si="1"/>
        <v>0</v>
      </c>
      <c r="F54" s="159" t="str">
        <f t="shared" si="8"/>
        <v/>
      </c>
    </row>
    <row r="55" spans="1:7" x14ac:dyDescent="0.25">
      <c r="A55" s="85" t="s">
        <v>262</v>
      </c>
      <c r="B55" s="108" t="s">
        <v>263</v>
      </c>
      <c r="C55" s="208"/>
      <c r="D55" s="208"/>
      <c r="E55" s="209">
        <f t="shared" si="1"/>
        <v>0</v>
      </c>
      <c r="F55" s="87" t="str">
        <f t="shared" si="8"/>
        <v/>
      </c>
    </row>
    <row r="56" spans="1:7" ht="26.4" x14ac:dyDescent="0.25">
      <c r="A56" s="106">
        <v>6</v>
      </c>
      <c r="B56" s="107" t="s">
        <v>264</v>
      </c>
      <c r="C56" s="207">
        <f>SUM(C57:C58)</f>
        <v>0</v>
      </c>
      <c r="D56" s="207">
        <f t="shared" ref="D56:E56" si="9">SUM(D57:D58)</f>
        <v>0</v>
      </c>
      <c r="E56" s="207">
        <f t="shared" si="9"/>
        <v>0</v>
      </c>
      <c r="F56" s="87"/>
    </row>
    <row r="57" spans="1:7" s="109" customFormat="1" x14ac:dyDescent="0.25">
      <c r="A57" s="112" t="s">
        <v>265</v>
      </c>
      <c r="B57" s="98" t="s">
        <v>331</v>
      </c>
      <c r="C57" s="210"/>
      <c r="D57" s="210"/>
      <c r="E57" s="211">
        <f t="shared" si="1"/>
        <v>0</v>
      </c>
      <c r="F57" s="159" t="str">
        <f t="shared" ref="F57:F58" si="10">IF(E57&lt;&gt;0,"where and why this was spent? type here!","")</f>
        <v/>
      </c>
      <c r="G57" s="113"/>
    </row>
    <row r="58" spans="1:7" s="109" customFormat="1" x14ac:dyDescent="0.25">
      <c r="A58" s="112" t="s">
        <v>266</v>
      </c>
      <c r="B58" s="98" t="s">
        <v>267</v>
      </c>
      <c r="C58" s="210"/>
      <c r="D58" s="210"/>
      <c r="E58" s="211">
        <f t="shared" si="1"/>
        <v>0</v>
      </c>
      <c r="F58" s="159" t="str">
        <f t="shared" si="10"/>
        <v/>
      </c>
    </row>
    <row r="59" spans="1:7" x14ac:dyDescent="0.25">
      <c r="A59" s="106">
        <v>7</v>
      </c>
      <c r="B59" s="107" t="s">
        <v>94</v>
      </c>
      <c r="C59" s="207">
        <f>'Plant, machinery and equipment'!C5+'Plant, machinery and equipment'!C17+'Other fixed assets'!C5+'Land and existing buildings'!C5+'New construction works'!C5+'New construction works'!C56</f>
        <v>0</v>
      </c>
      <c r="D59" s="207">
        <f>'Plant, machinery and equipment'!D5+'Plant, machinery and equipment'!D17+'Other fixed assets'!D5+'Land and existing buildings'!D5+'New construction works'!D5+'New construction works'!D56</f>
        <v>0</v>
      </c>
      <c r="E59" s="207">
        <f>'Plant, machinery and equipment'!E5+'Plant, machinery and equipment'!E17+'Other fixed assets'!E5+'Land and existing buildings'!E5+'New construction works'!E5+'New construction works'!E56</f>
        <v>0</v>
      </c>
      <c r="F59" s="273"/>
    </row>
    <row r="60" spans="1:7" x14ac:dyDescent="0.25">
      <c r="A60" s="114"/>
      <c r="B60" s="115"/>
      <c r="C60" s="116"/>
      <c r="D60" s="116"/>
      <c r="E60" s="116"/>
    </row>
    <row r="61" spans="1:7" x14ac:dyDescent="0.25">
      <c r="A61" s="114"/>
      <c r="B61" s="115"/>
      <c r="C61" s="117" t="b">
        <f>SUM(C50:C55,C47:C48,C42:C45,C37:C40,C30:C35,C21:C28,C9:C19,C6)=C5</f>
        <v>1</v>
      </c>
      <c r="D61" s="117" t="b">
        <f>SUM(D50:D55,D47:D48,D42:D45,D37:D40,D30:D35,D21:D28,D9:D19,D6)=D5</f>
        <v>1</v>
      </c>
      <c r="E61" s="117" t="b">
        <f>SUM(E50:E55,E47:E48,E42:E45,E37:E40,E30:E35,E21:E28,E9:E19,E6)=E5</f>
        <v>1</v>
      </c>
    </row>
    <row r="62" spans="1:7" x14ac:dyDescent="0.25">
      <c r="A62" s="114"/>
      <c r="B62" s="115"/>
      <c r="C62" s="116"/>
      <c r="D62" s="116"/>
      <c r="E62" s="116"/>
    </row>
    <row r="63" spans="1:7" x14ac:dyDescent="0.25">
      <c r="A63" s="114"/>
      <c r="B63" s="118"/>
      <c r="C63" s="119" t="b">
        <f>SUM('Plant, machinery and equipment'!C6:C16,'Plant, machinery and equipment'!C19,'Plant, machinery and equipment'!C21:C30,'Other fixed assets'!C7:C9,'Other fixed assets'!C11:C13,'Other fixed assets'!C15:C17,'Land and existing buildings'!C7:C8,'Land and existing buildings'!C11:C21,'Land and existing buildings'!C23:C29,'Land and existing buildings'!C32:C42,'Land and existing buildings'!C44:C50,'New construction works'!C6,'New construction works'!C9:C19,'New construction works'!C21:C28,'New construction works'!C30:C35,'New construction works'!C37:C40,'New construction works'!C42:C45,'New construction works'!C47:C48,'New construction works'!C50:C55,'New construction works'!C57:C58,)=C59</f>
        <v>1</v>
      </c>
      <c r="D63" s="119" t="b">
        <f>SUM('Plant, machinery and equipment'!D6:D16,'Plant, machinery and equipment'!D19,'Plant, machinery and equipment'!D21:D30,'Other fixed assets'!D7:D9,'Other fixed assets'!D11:D13,'Other fixed assets'!D15:D17,'Land and existing buildings'!D7:D8,'Land and existing buildings'!D11:D21,'Land and existing buildings'!D23:D29,'Land and existing buildings'!D32:D42,'Land and existing buildings'!D44:D50,'New construction works'!D6,'New construction works'!D9:D19,'New construction works'!D21:D28,'New construction works'!D30:D35,'New construction works'!D37:D40,'New construction works'!D42:D45,'New construction works'!D47:D48,'New construction works'!D50:D55,'New construction works'!D57:D58,)=D59</f>
        <v>1</v>
      </c>
      <c r="E63" s="119" t="b">
        <f>SUM('Plant, machinery and equipment'!E6:E16,'Plant, machinery and equipment'!E19,'Plant, machinery and equipment'!E21:E30,'Other fixed assets'!E7:E9,'Other fixed assets'!E11:E13,'Other fixed assets'!E15:E17,'Land and existing buildings'!E7:E8,'Land and existing buildings'!E11:E21,'Land and existing buildings'!E23:E29,'Land and existing buildings'!E32:E42,'Land and existing buildings'!E44:E50,'New construction works'!E6,'New construction works'!E9:E19,'New construction works'!E21:E28,'New construction works'!E30:E35,'New construction works'!E37:E40,'New construction works'!E42:E45,'New construction works'!E47:E48,'New construction works'!E50:E55,'New construction works'!E57:E58,)=E59</f>
        <v>1</v>
      </c>
    </row>
    <row r="64" spans="1:7" s="109" customFormat="1" x14ac:dyDescent="0.25">
      <c r="A64" s="120"/>
      <c r="B64" s="121"/>
      <c r="F64" s="166"/>
    </row>
    <row r="67" spans="1:6" s="124" customFormat="1" x14ac:dyDescent="0.25">
      <c r="A67" s="122"/>
      <c r="B67" s="123"/>
      <c r="C67" s="123"/>
      <c r="D67" s="123"/>
      <c r="E67" s="123"/>
      <c r="F67" s="123"/>
    </row>
    <row r="68" spans="1:6" s="124" customFormat="1" x14ac:dyDescent="0.25">
      <c r="A68" s="122"/>
      <c r="B68" s="123"/>
      <c r="C68" s="125"/>
      <c r="D68" s="126"/>
      <c r="E68" s="125"/>
      <c r="F68" s="123"/>
    </row>
    <row r="69" spans="1:6" s="124" customFormat="1" x14ac:dyDescent="0.25">
      <c r="A69" s="122"/>
      <c r="B69" s="123"/>
      <c r="C69" s="332"/>
      <c r="D69" s="332"/>
      <c r="E69" s="332"/>
      <c r="F69" s="123"/>
    </row>
    <row r="70" spans="1:6" s="124" customFormat="1" x14ac:dyDescent="0.25">
      <c r="A70" s="122"/>
      <c r="B70" s="123"/>
      <c r="C70" s="123"/>
      <c r="D70" s="123"/>
      <c r="E70" s="123"/>
      <c r="F70" s="123"/>
    </row>
    <row r="71" spans="1:6" s="124" customFormat="1" x14ac:dyDescent="0.25">
      <c r="A71" s="122"/>
      <c r="B71" s="123"/>
      <c r="C71" s="123"/>
      <c r="D71" s="123"/>
      <c r="E71" s="123"/>
      <c r="F71" s="123"/>
    </row>
    <row r="72" spans="1:6" s="124" customFormat="1" x14ac:dyDescent="0.25">
      <c r="A72" s="122"/>
      <c r="B72" s="123"/>
      <c r="C72" s="123"/>
      <c r="D72" s="123"/>
      <c r="E72" s="123"/>
      <c r="F72" s="123"/>
    </row>
    <row r="73" spans="1:6" s="124" customFormat="1" x14ac:dyDescent="0.25">
      <c r="A73" s="122"/>
      <c r="B73" s="123"/>
      <c r="C73" s="123"/>
      <c r="D73" s="123"/>
      <c r="E73" s="123"/>
      <c r="F73" s="123"/>
    </row>
    <row r="74" spans="1:6" s="124" customFormat="1" x14ac:dyDescent="0.25">
      <c r="A74" s="122"/>
      <c r="B74" s="123"/>
      <c r="C74" s="123"/>
      <c r="D74" s="123"/>
      <c r="E74" s="123"/>
      <c r="F74" s="123"/>
    </row>
    <row r="75" spans="1:6" s="124" customFormat="1" x14ac:dyDescent="0.25">
      <c r="A75" s="122"/>
      <c r="B75" s="123"/>
      <c r="C75" s="123"/>
      <c r="D75" s="123"/>
      <c r="E75" s="123"/>
      <c r="F75" s="123"/>
    </row>
    <row r="76" spans="1:6" s="124" customFormat="1" x14ac:dyDescent="0.25">
      <c r="A76" s="122"/>
      <c r="B76" s="123"/>
      <c r="C76" s="123"/>
      <c r="D76" s="123"/>
      <c r="E76" s="123"/>
      <c r="F76" s="123"/>
    </row>
    <row r="77" spans="1:6" s="124" customFormat="1" x14ac:dyDescent="0.25">
      <c r="A77" s="122"/>
      <c r="B77" s="123"/>
      <c r="C77" s="123"/>
      <c r="D77" s="123"/>
      <c r="E77" s="123"/>
      <c r="F77" s="123"/>
    </row>
    <row r="78" spans="1:6" s="124" customFormat="1" x14ac:dyDescent="0.25">
      <c r="A78" s="122"/>
      <c r="B78" s="123"/>
      <c r="C78" s="123"/>
      <c r="D78" s="123"/>
      <c r="E78" s="123"/>
      <c r="F78" s="123"/>
    </row>
    <row r="79" spans="1:6" s="124" customFormat="1" x14ac:dyDescent="0.25">
      <c r="A79" s="122"/>
      <c r="B79" s="123"/>
      <c r="C79" s="123"/>
      <c r="D79" s="123"/>
      <c r="E79" s="123"/>
      <c r="F79" s="123"/>
    </row>
    <row r="80" spans="1:6" s="124" customFormat="1" x14ac:dyDescent="0.25">
      <c r="A80" s="122"/>
      <c r="B80" s="123"/>
      <c r="C80" s="123"/>
      <c r="D80" s="123"/>
      <c r="E80" s="123"/>
      <c r="F80" s="123"/>
    </row>
    <row r="81" spans="1:6" s="124" customFormat="1" x14ac:dyDescent="0.25">
      <c r="A81" s="122"/>
      <c r="B81" s="123"/>
      <c r="C81" s="123"/>
      <c r="D81" s="123"/>
      <c r="E81" s="123"/>
      <c r="F81" s="123"/>
    </row>
    <row r="82" spans="1:6" s="124" customFormat="1" x14ac:dyDescent="0.25">
      <c r="A82" s="122"/>
      <c r="B82" s="123"/>
      <c r="C82" s="123"/>
      <c r="D82" s="123"/>
      <c r="E82" s="123"/>
      <c r="F82" s="123"/>
    </row>
    <row r="83" spans="1:6" s="124" customFormat="1" x14ac:dyDescent="0.25">
      <c r="A83" s="122"/>
      <c r="B83" s="123"/>
      <c r="C83" s="123"/>
      <c r="D83" s="123"/>
      <c r="E83" s="123"/>
      <c r="F83" s="123"/>
    </row>
    <row r="84" spans="1:6" s="124" customFormat="1" x14ac:dyDescent="0.25">
      <c r="A84" s="122"/>
      <c r="B84" s="123"/>
      <c r="C84" s="123"/>
      <c r="D84" s="123"/>
      <c r="E84" s="123"/>
      <c r="F84" s="123"/>
    </row>
    <row r="85" spans="1:6" s="124" customFormat="1" x14ac:dyDescent="0.25">
      <c r="A85" s="122"/>
      <c r="B85" s="123"/>
      <c r="C85" s="123"/>
      <c r="D85" s="123"/>
      <c r="E85" s="123"/>
      <c r="F85" s="123"/>
    </row>
    <row r="86" spans="1:6" s="124" customFormat="1" x14ac:dyDescent="0.25">
      <c r="A86" s="122"/>
      <c r="B86" s="123"/>
      <c r="C86" s="123"/>
      <c r="D86" s="123"/>
      <c r="E86" s="123"/>
      <c r="F86" s="123"/>
    </row>
    <row r="87" spans="1:6" s="124" customFormat="1" x14ac:dyDescent="0.25">
      <c r="A87" s="122"/>
      <c r="B87" s="123"/>
      <c r="C87" s="123"/>
      <c r="D87" s="123"/>
      <c r="E87" s="123"/>
      <c r="F87" s="123"/>
    </row>
    <row r="88" spans="1:6" s="124" customFormat="1" x14ac:dyDescent="0.25">
      <c r="A88" s="122"/>
      <c r="B88" s="123"/>
      <c r="C88" s="123"/>
      <c r="D88" s="123"/>
      <c r="E88" s="123"/>
      <c r="F88" s="123"/>
    </row>
    <row r="89" spans="1:6" s="124" customFormat="1" x14ac:dyDescent="0.25">
      <c r="A89" s="122"/>
      <c r="B89" s="123"/>
      <c r="C89" s="123"/>
      <c r="D89" s="123"/>
      <c r="E89" s="123"/>
      <c r="F89" s="123"/>
    </row>
    <row r="90" spans="1:6" s="124" customFormat="1" x14ac:dyDescent="0.25">
      <c r="A90" s="122"/>
      <c r="B90" s="123"/>
      <c r="C90" s="123"/>
      <c r="D90" s="123"/>
      <c r="E90" s="123"/>
      <c r="F90" s="123"/>
    </row>
    <row r="91" spans="1:6" s="124" customFormat="1" x14ac:dyDescent="0.25">
      <c r="A91" s="122"/>
      <c r="B91" s="123"/>
      <c r="C91" s="123"/>
      <c r="D91" s="123"/>
      <c r="E91" s="123"/>
      <c r="F91" s="123"/>
    </row>
    <row r="92" spans="1:6" s="124" customFormat="1" x14ac:dyDescent="0.25">
      <c r="A92" s="122"/>
      <c r="B92" s="127"/>
      <c r="C92" s="128"/>
      <c r="D92" s="128"/>
      <c r="E92" s="123"/>
      <c r="F92" s="123"/>
    </row>
    <row r="93" spans="1:6" s="124" customFormat="1" x14ac:dyDescent="0.25">
      <c r="A93" s="122"/>
      <c r="B93" s="123"/>
      <c r="C93" s="123"/>
      <c r="D93" s="123"/>
      <c r="E93" s="123"/>
      <c r="F93" s="123"/>
    </row>
    <row r="94" spans="1:6" s="124" customFormat="1" x14ac:dyDescent="0.25">
      <c r="A94" s="122"/>
      <c r="B94" s="123"/>
      <c r="C94" s="123"/>
      <c r="D94" s="123"/>
      <c r="E94" s="123"/>
      <c r="F94" s="123"/>
    </row>
    <row r="95" spans="1:6" s="124" customFormat="1" x14ac:dyDescent="0.25">
      <c r="A95" s="122"/>
      <c r="B95" s="123"/>
      <c r="C95" s="123"/>
      <c r="D95" s="123"/>
      <c r="E95" s="123"/>
      <c r="F95" s="123"/>
    </row>
    <row r="96" spans="1:6" s="124" customFormat="1" x14ac:dyDescent="0.25">
      <c r="A96" s="122"/>
      <c r="B96" s="123"/>
      <c r="C96" s="123"/>
      <c r="D96" s="123"/>
      <c r="E96" s="123"/>
      <c r="F96" s="123"/>
    </row>
    <row r="97" spans="1:6" s="124" customFormat="1" x14ac:dyDescent="0.25">
      <c r="A97" s="122"/>
      <c r="B97" s="123"/>
      <c r="C97" s="123"/>
      <c r="D97" s="123"/>
      <c r="E97" s="123"/>
      <c r="F97" s="123"/>
    </row>
    <row r="98" spans="1:6" s="124" customFormat="1" x14ac:dyDescent="0.25">
      <c r="A98" s="122"/>
      <c r="B98" s="123"/>
      <c r="C98" s="123"/>
      <c r="D98" s="123"/>
      <c r="E98" s="123"/>
      <c r="F98" s="123"/>
    </row>
    <row r="99" spans="1:6" s="124" customFormat="1" x14ac:dyDescent="0.25">
      <c r="A99" s="122"/>
      <c r="B99" s="123"/>
      <c r="C99" s="123"/>
      <c r="D99" s="123"/>
      <c r="E99" s="123"/>
      <c r="F99" s="123"/>
    </row>
    <row r="100" spans="1:6" s="124" customFormat="1" x14ac:dyDescent="0.25">
      <c r="A100" s="122"/>
      <c r="B100" s="123"/>
      <c r="C100" s="123"/>
      <c r="D100" s="123"/>
      <c r="E100" s="123"/>
      <c r="F100" s="123"/>
    </row>
    <row r="101" spans="1:6" s="124" customFormat="1" x14ac:dyDescent="0.25">
      <c r="A101" s="122"/>
      <c r="B101" s="123"/>
      <c r="C101" s="123"/>
      <c r="D101" s="123"/>
      <c r="E101" s="123"/>
      <c r="F101" s="123"/>
    </row>
    <row r="102" spans="1:6" s="124" customFormat="1" x14ac:dyDescent="0.25">
      <c r="A102" s="122"/>
      <c r="B102" s="123"/>
      <c r="C102" s="123"/>
      <c r="D102" s="123"/>
      <c r="E102" s="123"/>
      <c r="F102" s="123"/>
    </row>
    <row r="103" spans="1:6" s="124" customFormat="1" x14ac:dyDescent="0.25">
      <c r="A103" s="122"/>
      <c r="B103" s="123"/>
      <c r="C103" s="123"/>
      <c r="D103" s="123"/>
      <c r="E103" s="123"/>
      <c r="F103" s="123"/>
    </row>
    <row r="104" spans="1:6" s="124" customFormat="1" x14ac:dyDescent="0.25">
      <c r="A104" s="122"/>
      <c r="B104" s="123"/>
      <c r="C104" s="123"/>
      <c r="D104" s="123"/>
      <c r="E104" s="123"/>
      <c r="F104" s="123"/>
    </row>
    <row r="105" spans="1:6" s="124" customFormat="1" x14ac:dyDescent="0.25">
      <c r="A105" s="122"/>
      <c r="B105" s="123"/>
      <c r="C105" s="123"/>
      <c r="D105" s="123"/>
      <c r="E105" s="123"/>
      <c r="F105" s="123"/>
    </row>
    <row r="106" spans="1:6" s="124" customFormat="1" x14ac:dyDescent="0.25">
      <c r="A106" s="122"/>
      <c r="B106" s="123"/>
      <c r="C106" s="123"/>
      <c r="D106" s="123"/>
      <c r="E106" s="123"/>
      <c r="F106" s="123"/>
    </row>
    <row r="107" spans="1:6" s="124" customFormat="1" x14ac:dyDescent="0.25">
      <c r="A107" s="122"/>
      <c r="B107" s="123"/>
      <c r="C107" s="123"/>
      <c r="D107" s="123"/>
      <c r="E107" s="123"/>
      <c r="F107" s="123"/>
    </row>
    <row r="108" spans="1:6" s="124" customFormat="1" x14ac:dyDescent="0.25">
      <c r="A108" s="122"/>
      <c r="B108" s="123"/>
      <c r="C108" s="123"/>
      <c r="D108" s="123"/>
      <c r="E108" s="123"/>
      <c r="F108" s="123"/>
    </row>
    <row r="109" spans="1:6" s="124" customFormat="1" x14ac:dyDescent="0.25">
      <c r="A109" s="122"/>
      <c r="B109" s="123"/>
      <c r="C109" s="123"/>
      <c r="D109" s="123"/>
      <c r="E109" s="123"/>
      <c r="F109" s="123"/>
    </row>
    <row r="110" spans="1:6" s="124" customFormat="1" x14ac:dyDescent="0.25">
      <c r="A110" s="122"/>
      <c r="B110" s="123"/>
      <c r="C110" s="123"/>
      <c r="D110" s="123"/>
      <c r="E110" s="123"/>
      <c r="F110" s="123"/>
    </row>
    <row r="111" spans="1:6" s="124" customFormat="1" x14ac:dyDescent="0.25">
      <c r="A111" s="122"/>
      <c r="B111" s="123"/>
      <c r="C111" s="123"/>
      <c r="D111" s="123"/>
      <c r="E111" s="123"/>
      <c r="F111" s="123"/>
    </row>
    <row r="112" spans="1:6" s="124" customFormat="1" x14ac:dyDescent="0.25">
      <c r="A112" s="122"/>
      <c r="B112" s="123"/>
      <c r="C112" s="123"/>
      <c r="D112" s="123"/>
      <c r="E112" s="123"/>
      <c r="F112" s="123"/>
    </row>
  </sheetData>
  <sheetProtection algorithmName="SHA-512" hashValue="SK/ZkrbZ66A4DXI247emj1MLo7zU9HhdTG+wp9OX8O5YwjTik1fyac2Q665cksGr3R0qx7N0iSEZGBFvMGlghg==" saltValue="XObHNx0f42qoEt7OvkJmdw==" spinCount="100000" sheet="1" objects="1" scenarios="1"/>
  <customSheetViews>
    <customSheetView guid="{6EDB2603-15F2-42E8-8661-FF860B5365B3}" scale="85" showPageBreaks="1" showGridLines="0" view="pageBreakPreview" topLeftCell="A44">
      <selection activeCell="F44" sqref="F44"/>
      <pageMargins left="0.7" right="0.7" top="0.75" bottom="0.75" header="0.3" footer="0.3"/>
      <pageSetup paperSize="9" scale="42" orientation="portrait" r:id="rId1"/>
    </customSheetView>
    <customSheetView guid="{CBD6ECE2-0117-456F-AAD1-D66FE09960C1}" scale="85" showPageBreaks="1" showGridLines="0" view="pageBreakPreview" topLeftCell="A44">
      <selection activeCell="F44" sqref="F44"/>
      <pageMargins left="0.7" right="0.7" top="0.75" bottom="0.75" header="0.3" footer="0.3"/>
      <pageSetup paperSize="9" scale="42" orientation="portrait" r:id="rId2"/>
    </customSheetView>
    <customSheetView guid="{E949AD9A-7CFE-4CC9-AA2F-1F93142C28DD}" scale="85" showPageBreaks="1" showGridLines="0" view="pageBreakPreview" topLeftCell="A31">
      <selection activeCell="C2" sqref="C2:E2"/>
      <pageMargins left="0.7" right="0.7" top="0.75" bottom="0.75" header="0.3" footer="0.3"/>
      <pageSetup paperSize="9" scale="42" orientation="portrait" r:id="rId3"/>
    </customSheetView>
  </customSheetViews>
  <mergeCells count="6">
    <mergeCell ref="C69:E69"/>
    <mergeCell ref="A1:E1"/>
    <mergeCell ref="A2:A4"/>
    <mergeCell ref="B2:B4"/>
    <mergeCell ref="C2:E2"/>
    <mergeCell ref="C4:E4"/>
  </mergeCells>
  <dataValidations count="2">
    <dataValidation allowBlank="1" showInputMessage="1" showErrorMessage="1" promptTitle="For 'Power Stations':" prompt="Please enter expenditure on 5.4.1 to 5.4.4" sqref="B52"/>
    <dataValidation allowBlank="1" showInputMessage="1" showErrorMessage="1" promptTitle="For 'Power stations':" prompt="Please enter expenditure on 5.4.1 to 5.4.4" sqref="C52:E52"/>
  </dataValidations>
  <pageMargins left="0.7" right="0.7" top="0.75" bottom="0.75" header="0.3" footer="0.3"/>
  <pageSetup paperSize="9" scale="42"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view="pageBreakPreview" zoomScale="85" zoomScaleNormal="100" zoomScaleSheetLayoutView="85" workbookViewId="0">
      <selection activeCell="A13" sqref="A13:E20"/>
    </sheetView>
  </sheetViews>
  <sheetFormatPr defaultColWidth="26" defaultRowHeight="13.2" x14ac:dyDescent="0.25"/>
  <cols>
    <col min="1" max="1" width="4" style="135" customWidth="1"/>
    <col min="2" max="2" width="25.109375" style="135" customWidth="1"/>
    <col min="3" max="3" width="33.109375" style="135" customWidth="1"/>
    <col min="4" max="4" width="29.44140625" style="135" customWidth="1"/>
    <col min="5" max="5" width="28.109375" style="135" customWidth="1"/>
    <col min="6" max="6" width="3.5546875" style="135" customWidth="1"/>
    <col min="7" max="16384" width="26" style="135"/>
  </cols>
  <sheetData>
    <row r="1" spans="1:6" s="132" customFormat="1" x14ac:dyDescent="0.25">
      <c r="A1" s="131"/>
      <c r="B1" s="131"/>
      <c r="C1" s="131"/>
      <c r="D1" s="131"/>
      <c r="E1" s="131"/>
    </row>
    <row r="2" spans="1:6" s="132" customFormat="1" x14ac:dyDescent="0.25">
      <c r="A2" s="133"/>
      <c r="B2" s="134" t="s">
        <v>268</v>
      </c>
      <c r="C2" s="134"/>
      <c r="D2" s="134"/>
      <c r="E2" s="134"/>
      <c r="F2" s="134"/>
    </row>
    <row r="3" spans="1:6" s="132" customFormat="1" x14ac:dyDescent="0.25">
      <c r="A3" s="349"/>
      <c r="B3" s="349"/>
      <c r="C3" s="349"/>
      <c r="D3" s="349"/>
      <c r="E3" s="349"/>
    </row>
    <row r="4" spans="1:6" x14ac:dyDescent="0.25">
      <c r="A4" s="364"/>
      <c r="B4" s="364"/>
      <c r="C4" s="364"/>
      <c r="D4" s="364"/>
      <c r="E4" s="364"/>
    </row>
    <row r="5" spans="1:6" x14ac:dyDescent="0.25">
      <c r="A5" s="349" t="s">
        <v>269</v>
      </c>
      <c r="B5" s="349"/>
      <c r="C5" s="349"/>
      <c r="D5" s="349"/>
      <c r="E5" s="349"/>
    </row>
    <row r="6" spans="1:6" x14ac:dyDescent="0.25">
      <c r="A6" s="365"/>
      <c r="B6" s="365"/>
      <c r="C6" s="365"/>
      <c r="D6" s="365"/>
      <c r="E6" s="365"/>
    </row>
    <row r="7" spans="1:6" x14ac:dyDescent="0.25">
      <c r="A7" s="350" t="s">
        <v>290</v>
      </c>
      <c r="B7" s="350"/>
      <c r="C7" s="350"/>
      <c r="D7" s="350"/>
      <c r="E7" s="350"/>
    </row>
    <row r="8" spans="1:6" ht="12.45" customHeight="1" x14ac:dyDescent="0.25">
      <c r="A8" s="350" t="s">
        <v>285</v>
      </c>
      <c r="B8" s="350"/>
      <c r="C8" s="350"/>
      <c r="D8" s="350"/>
      <c r="E8" s="350"/>
    </row>
    <row r="9" spans="1:6" ht="12.45" customHeight="1" x14ac:dyDescent="0.25">
      <c r="A9" s="350" t="s">
        <v>286</v>
      </c>
      <c r="B9" s="350"/>
      <c r="C9" s="350"/>
      <c r="D9" s="350"/>
      <c r="E9" s="350"/>
    </row>
    <row r="10" spans="1:6" ht="12.45" customHeight="1" x14ac:dyDescent="0.25">
      <c r="A10" s="350" t="s">
        <v>287</v>
      </c>
      <c r="B10" s="350"/>
      <c r="C10" s="350"/>
      <c r="D10" s="350"/>
      <c r="E10" s="350"/>
    </row>
    <row r="11" spans="1:6" x14ac:dyDescent="0.25">
      <c r="A11" s="136"/>
      <c r="B11" s="136"/>
      <c r="C11" s="136"/>
      <c r="D11" s="136"/>
      <c r="E11" s="136"/>
    </row>
    <row r="12" spans="1:6" x14ac:dyDescent="0.25">
      <c r="A12" s="354"/>
      <c r="B12" s="354"/>
      <c r="C12" s="354"/>
      <c r="D12" s="354"/>
      <c r="E12" s="354"/>
    </row>
    <row r="13" spans="1:6" x14ac:dyDescent="0.25">
      <c r="A13" s="355"/>
      <c r="B13" s="356"/>
      <c r="C13" s="356"/>
      <c r="D13" s="356"/>
      <c r="E13" s="357"/>
    </row>
    <row r="14" spans="1:6" x14ac:dyDescent="0.25">
      <c r="A14" s="358"/>
      <c r="B14" s="359"/>
      <c r="C14" s="359"/>
      <c r="D14" s="359"/>
      <c r="E14" s="360"/>
    </row>
    <row r="15" spans="1:6" x14ac:dyDescent="0.25">
      <c r="A15" s="358"/>
      <c r="B15" s="359"/>
      <c r="C15" s="359"/>
      <c r="D15" s="359"/>
      <c r="E15" s="360"/>
    </row>
    <row r="16" spans="1:6" x14ac:dyDescent="0.25">
      <c r="A16" s="358"/>
      <c r="B16" s="359"/>
      <c r="C16" s="359"/>
      <c r="D16" s="359"/>
      <c r="E16" s="360"/>
    </row>
    <row r="17" spans="1:5" x14ac:dyDescent="0.25">
      <c r="A17" s="358"/>
      <c r="B17" s="359"/>
      <c r="C17" s="359"/>
      <c r="D17" s="359"/>
      <c r="E17" s="360"/>
    </row>
    <row r="18" spans="1:5" x14ac:dyDescent="0.25">
      <c r="A18" s="358"/>
      <c r="B18" s="359"/>
      <c r="C18" s="359"/>
      <c r="D18" s="359"/>
      <c r="E18" s="360"/>
    </row>
    <row r="19" spans="1:5" x14ac:dyDescent="0.25">
      <c r="A19" s="358"/>
      <c r="B19" s="359"/>
      <c r="C19" s="359"/>
      <c r="D19" s="359"/>
      <c r="E19" s="360"/>
    </row>
    <row r="20" spans="1:5" x14ac:dyDescent="0.25">
      <c r="A20" s="361"/>
      <c r="B20" s="362"/>
      <c r="C20" s="362"/>
      <c r="D20" s="362"/>
      <c r="E20" s="363"/>
    </row>
    <row r="21" spans="1:5" x14ac:dyDescent="0.25">
      <c r="A21" s="341"/>
      <c r="B21" s="341"/>
      <c r="C21" s="341"/>
      <c r="D21" s="341"/>
      <c r="E21" s="341"/>
    </row>
    <row r="22" spans="1:5" x14ac:dyDescent="0.25">
      <c r="A22" s="348"/>
      <c r="B22" s="348"/>
      <c r="C22" s="348"/>
      <c r="D22" s="348"/>
      <c r="E22" s="348"/>
    </row>
    <row r="23" spans="1:5" ht="16.5" customHeight="1" x14ac:dyDescent="0.25">
      <c r="A23" s="349"/>
      <c r="B23" s="349"/>
      <c r="C23" s="349"/>
      <c r="D23" s="349"/>
      <c r="E23" s="349"/>
    </row>
    <row r="24" spans="1:5" ht="16.5" customHeight="1" x14ac:dyDescent="0.25">
      <c r="A24" s="349" t="s">
        <v>270</v>
      </c>
      <c r="B24" s="349"/>
      <c r="C24" s="349"/>
      <c r="D24" s="349"/>
      <c r="E24" s="349"/>
    </row>
    <row r="25" spans="1:5" ht="16.5" customHeight="1" x14ac:dyDescent="0.25">
      <c r="A25" s="350"/>
      <c r="B25" s="350"/>
      <c r="C25" s="350"/>
      <c r="D25" s="350"/>
      <c r="E25" s="350"/>
    </row>
    <row r="26" spans="1:5" ht="24.9" customHeight="1" x14ac:dyDescent="0.25">
      <c r="A26" s="351"/>
      <c r="B26" s="352"/>
      <c r="C26" s="137" t="s">
        <v>271</v>
      </c>
      <c r="D26" s="137" t="s">
        <v>272</v>
      </c>
      <c r="E26" s="133"/>
    </row>
    <row r="27" spans="1:5" ht="16.5" customHeight="1" x14ac:dyDescent="0.25">
      <c r="A27" s="133"/>
      <c r="B27" s="138"/>
      <c r="C27" s="353"/>
      <c r="D27" s="353"/>
      <c r="E27" s="133"/>
    </row>
    <row r="28" spans="1:5" ht="16.5" customHeight="1" x14ac:dyDescent="0.25">
      <c r="A28" s="348"/>
      <c r="B28" s="348"/>
      <c r="C28" s="348"/>
      <c r="D28" s="348"/>
      <c r="E28" s="133"/>
    </row>
    <row r="29" spans="1:5" ht="16.5" customHeight="1" x14ac:dyDescent="0.25">
      <c r="A29" s="349" t="s">
        <v>273</v>
      </c>
      <c r="B29" s="349"/>
      <c r="C29" s="349"/>
      <c r="D29" s="349"/>
      <c r="E29" s="349"/>
    </row>
    <row r="30" spans="1:5" ht="16.5" customHeight="1" thickBot="1" x14ac:dyDescent="0.3">
      <c r="A30" s="138"/>
      <c r="B30" s="341"/>
      <c r="C30" s="341"/>
      <c r="D30" s="341"/>
      <c r="E30" s="341"/>
    </row>
    <row r="31" spans="1:5" ht="16.5" customHeight="1" x14ac:dyDescent="0.25">
      <c r="A31" s="138"/>
      <c r="B31" s="139"/>
      <c r="C31" s="342"/>
      <c r="D31" s="140"/>
      <c r="E31" s="138"/>
    </row>
    <row r="32" spans="1:5" ht="16.5" customHeight="1" thickBot="1" x14ac:dyDescent="0.3">
      <c r="A32" s="138"/>
      <c r="B32" s="139" t="s">
        <v>274</v>
      </c>
      <c r="C32" s="343"/>
      <c r="D32" s="141" t="s">
        <v>275</v>
      </c>
      <c r="E32" s="138" t="s">
        <v>276</v>
      </c>
    </row>
    <row r="33" spans="1:5" ht="16.5" customHeight="1" thickBot="1" x14ac:dyDescent="0.3">
      <c r="A33" s="138"/>
      <c r="B33" s="136"/>
      <c r="C33" s="142"/>
      <c r="D33" s="341"/>
      <c r="E33" s="341"/>
    </row>
    <row r="34" spans="1:5" ht="16.5" customHeight="1" x14ac:dyDescent="0.25">
      <c r="A34" s="138"/>
      <c r="B34" s="139"/>
      <c r="C34" s="342"/>
      <c r="D34" s="143"/>
      <c r="E34" s="138"/>
    </row>
    <row r="35" spans="1:5" ht="16.5" customHeight="1" thickBot="1" x14ac:dyDescent="0.3">
      <c r="A35" s="138"/>
      <c r="B35" s="139" t="s">
        <v>277</v>
      </c>
      <c r="C35" s="343"/>
      <c r="D35" s="141" t="s">
        <v>24</v>
      </c>
      <c r="E35" s="144" t="s">
        <v>276</v>
      </c>
    </row>
    <row r="36" spans="1:5" ht="16.5" customHeight="1" thickBot="1" x14ac:dyDescent="0.3">
      <c r="A36" s="138"/>
      <c r="B36" s="136"/>
      <c r="C36" s="138"/>
      <c r="D36" s="341"/>
      <c r="E36" s="341"/>
    </row>
    <row r="37" spans="1:5" ht="16.5" customHeight="1" x14ac:dyDescent="0.25">
      <c r="A37" s="138"/>
      <c r="B37" s="139"/>
      <c r="C37" s="342"/>
      <c r="D37" s="143"/>
      <c r="E37" s="138"/>
    </row>
    <row r="38" spans="1:5" ht="16.5" customHeight="1" thickBot="1" x14ac:dyDescent="0.3">
      <c r="A38" s="138"/>
      <c r="B38" s="139" t="s">
        <v>278</v>
      </c>
      <c r="C38" s="343"/>
      <c r="D38" s="141" t="s">
        <v>16</v>
      </c>
      <c r="E38" s="144" t="s">
        <v>276</v>
      </c>
    </row>
    <row r="39" spans="1:5" ht="16.5" customHeight="1" x14ac:dyDescent="0.25">
      <c r="A39" s="134"/>
      <c r="B39" s="134"/>
      <c r="C39" s="134"/>
      <c r="D39" s="134"/>
      <c r="E39" s="134"/>
    </row>
    <row r="40" spans="1:5" ht="16.5" customHeight="1" thickBot="1" x14ac:dyDescent="0.3">
      <c r="A40" s="134"/>
      <c r="B40" s="134"/>
      <c r="C40" s="134"/>
      <c r="D40" s="134"/>
      <c r="E40" s="134"/>
    </row>
    <row r="41" spans="1:5" ht="16.5" customHeight="1" thickTop="1" x14ac:dyDescent="0.25">
      <c r="A41" s="134"/>
      <c r="B41" s="134"/>
      <c r="C41" s="145"/>
      <c r="D41" s="146"/>
      <c r="E41" s="133"/>
    </row>
    <row r="42" spans="1:5" ht="16.5" customHeight="1" x14ac:dyDescent="0.25">
      <c r="A42" s="134"/>
      <c r="B42" s="134"/>
      <c r="C42" s="344" t="s">
        <v>279</v>
      </c>
      <c r="D42" s="345"/>
      <c r="E42" s="133"/>
    </row>
    <row r="43" spans="1:5" ht="16.5" customHeight="1" x14ac:dyDescent="0.25">
      <c r="A43" s="134"/>
      <c r="B43" s="134"/>
      <c r="C43" s="147"/>
      <c r="D43" s="148"/>
      <c r="E43" s="133"/>
    </row>
    <row r="44" spans="1:5" ht="16.5" customHeight="1" x14ac:dyDescent="0.25">
      <c r="A44" s="134"/>
      <c r="B44" s="134"/>
      <c r="C44" s="344" t="s">
        <v>280</v>
      </c>
      <c r="D44" s="345"/>
      <c r="E44" s="133"/>
    </row>
    <row r="45" spans="1:5" ht="16.5" customHeight="1" x14ac:dyDescent="0.25">
      <c r="A45" s="134"/>
      <c r="B45" s="134"/>
      <c r="C45" s="147"/>
      <c r="D45" s="148"/>
      <c r="E45" s="133"/>
    </row>
    <row r="46" spans="1:5" ht="16.5" customHeight="1" x14ac:dyDescent="0.25">
      <c r="A46" s="134"/>
      <c r="B46" s="134"/>
      <c r="C46" s="346" t="s">
        <v>281</v>
      </c>
      <c r="D46" s="347"/>
      <c r="E46" s="133"/>
    </row>
    <row r="47" spans="1:5" ht="16.5" customHeight="1" x14ac:dyDescent="0.25">
      <c r="A47" s="134"/>
      <c r="B47" s="134"/>
      <c r="C47" s="149"/>
      <c r="D47" s="150"/>
      <c r="E47" s="133"/>
    </row>
    <row r="48" spans="1:5" ht="16.5" customHeight="1" thickBot="1" x14ac:dyDescent="0.3">
      <c r="A48" s="134"/>
      <c r="B48" s="134"/>
      <c r="C48" s="151"/>
      <c r="D48" s="152"/>
      <c r="E48" s="133"/>
    </row>
    <row r="49" spans="1:6" ht="16.5" customHeight="1" thickTop="1" x14ac:dyDescent="0.25">
      <c r="A49" s="134"/>
      <c r="B49" s="134"/>
      <c r="C49" s="153"/>
      <c r="D49" s="153"/>
      <c r="E49" s="133"/>
    </row>
    <row r="50" spans="1:6" ht="10.5" customHeight="1" x14ac:dyDescent="0.25">
      <c r="A50" s="133"/>
      <c r="B50" s="133"/>
      <c r="C50" s="133"/>
      <c r="D50" s="133"/>
      <c r="E50" s="133"/>
      <c r="F50" s="132"/>
    </row>
    <row r="51" spans="1:6" x14ac:dyDescent="0.25">
      <c r="A51" s="132"/>
      <c r="B51" s="132"/>
      <c r="C51" s="132"/>
      <c r="D51" s="132"/>
      <c r="E51" s="132"/>
      <c r="F51" s="132"/>
    </row>
  </sheetData>
  <sheetProtection algorithmName="SHA-512" hashValue="i5931ZKzFMZ/NBxVqJgICH2rtI92rGLIbIfcYrR7WfbG+6TohPavAjPfAJp1y6hRLjr9dMqGVmgzpqhgs0W9lQ==" saltValue="X8uGnYdpgGg0wkO0t+5F1g==" spinCount="100000" sheet="1" objects="1" scenarios="1"/>
  <customSheetViews>
    <customSheetView guid="{6EDB2603-15F2-42E8-8661-FF860B5365B3}" scale="85" showPageBreaks="1" showGridLines="0" printArea="1" view="pageBreakPreview">
      <selection activeCell="A13" sqref="A13:E20"/>
      <pageMargins left="0.7" right="0.7" top="0.75" bottom="0.75" header="0.3" footer="0.3"/>
      <pageSetup paperSize="9" scale="70" orientation="portrait" r:id="rId1"/>
    </customSheetView>
    <customSheetView guid="{CBD6ECE2-0117-456F-AAD1-D66FE09960C1}" scale="85" showPageBreaks="1" showGridLines="0" printArea="1" view="pageBreakPreview">
      <selection activeCell="A13" sqref="A13:E20"/>
      <pageMargins left="0.7" right="0.7" top="0.75" bottom="0.75" header="0.3" footer="0.3"/>
      <pageSetup paperSize="9" scale="70" orientation="portrait" r:id="rId2"/>
    </customSheetView>
    <customSheetView guid="{E949AD9A-7CFE-4CC9-AA2F-1F93142C28DD}" scale="85" showPageBreaks="1" showGridLines="0" view="pageBreakPreview">
      <selection activeCell="F34" sqref="F34"/>
      <pageMargins left="0.7" right="0.7" top="0.75" bottom="0.75" header="0.3" footer="0.3"/>
      <pageSetup paperSize="9" scale="72" orientation="portrait" r:id="rId3"/>
    </customSheetView>
  </customSheetViews>
  <mergeCells count="28">
    <mergeCell ref="A8:E8"/>
    <mergeCell ref="A3:E3"/>
    <mergeCell ref="A4:E4"/>
    <mergeCell ref="A5:E5"/>
    <mergeCell ref="A6:E6"/>
    <mergeCell ref="A7:E7"/>
    <mergeCell ref="A21:E21"/>
    <mergeCell ref="A9:E9"/>
    <mergeCell ref="A10:E10"/>
    <mergeCell ref="A12:E12"/>
    <mergeCell ref="A13:E20"/>
    <mergeCell ref="C34:C35"/>
    <mergeCell ref="A22:E22"/>
    <mergeCell ref="A23:E23"/>
    <mergeCell ref="A24:E24"/>
    <mergeCell ref="A25:E25"/>
    <mergeCell ref="A26:B26"/>
    <mergeCell ref="C27:D27"/>
    <mergeCell ref="A28:D28"/>
    <mergeCell ref="A29:E29"/>
    <mergeCell ref="B30:E30"/>
    <mergeCell ref="C31:C32"/>
    <mergeCell ref="D33:E33"/>
    <mergeCell ref="D36:E36"/>
    <mergeCell ref="C37:C38"/>
    <mergeCell ref="C42:D42"/>
    <mergeCell ref="C44:D44"/>
    <mergeCell ref="C46:D46"/>
  </mergeCells>
  <pageMargins left="0.7" right="0.7" top="0.75" bottom="0.75" header="0.3" footer="0.3"/>
  <pageSetup paperSize="9" scale="7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page (2)</vt:lpstr>
      <vt:lpstr>Front page</vt:lpstr>
      <vt:lpstr>General notes </vt:lpstr>
      <vt:lpstr>Plant, machinery and equipment</vt:lpstr>
      <vt:lpstr>Other fixed assets</vt:lpstr>
      <vt:lpstr>Land and existing buildings</vt:lpstr>
      <vt:lpstr>New construction works</vt:lpstr>
      <vt:lpstr>General comments</vt:lpstr>
      <vt:lpstr>'Front page (2)'!OLE_LINK1</vt:lpstr>
      <vt:lpstr>'Front page'!Print_Area</vt:lpstr>
      <vt:lpstr>'Front page (2)'!Print_Area</vt:lpstr>
      <vt:lpstr>'General comments'!Print_Area</vt:lpstr>
      <vt:lpstr>'General notes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Kgomo</dc:creator>
  <cp:lastModifiedBy>Simon Kgomo</cp:lastModifiedBy>
  <cp:lastPrinted>2022-11-10T06:33:44Z</cp:lastPrinted>
  <dcterms:created xsi:type="dcterms:W3CDTF">2017-09-05T06:19:05Z</dcterms:created>
  <dcterms:modified xsi:type="dcterms:W3CDTF">2023-06-05T09:34:53Z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616250-01d4-40ab-a2e8-d4b03b0a4768_Enabled">
    <vt:lpwstr>True</vt:lpwstr>
  </property>
  <property fmtid="{D5CDD505-2E9C-101B-9397-08002B2CF9AE}" pid="3" name="MSIP_Label_a4616250-01d4-40ab-a2e8-d4b03b0a4768_SiteId">
    <vt:lpwstr>ca38a9e5-8ce2-41e8-a41e-647c7b50db4a</vt:lpwstr>
  </property>
  <property fmtid="{D5CDD505-2E9C-101B-9397-08002B2CF9AE}" pid="4" name="MSIP_Label_a4616250-01d4-40ab-a2e8-d4b03b0a4768_Owner">
    <vt:lpwstr>SimonKg@statssa.gov.za</vt:lpwstr>
  </property>
  <property fmtid="{D5CDD505-2E9C-101B-9397-08002B2CF9AE}" pid="5" name="MSIP_Label_a4616250-01d4-40ab-a2e8-d4b03b0a4768_SetDate">
    <vt:lpwstr>2020-03-06T07:13:17.7887981Z</vt:lpwstr>
  </property>
  <property fmtid="{D5CDD505-2E9C-101B-9397-08002B2CF9AE}" pid="6" name="MSIP_Label_a4616250-01d4-40ab-a2e8-d4b03b0a4768_Name">
    <vt:lpwstr>Personal</vt:lpwstr>
  </property>
  <property fmtid="{D5CDD505-2E9C-101B-9397-08002B2CF9AE}" pid="7" name="MSIP_Label_a4616250-01d4-40ab-a2e8-d4b03b0a4768_Application">
    <vt:lpwstr>Microsoft Azure Information Protection</vt:lpwstr>
  </property>
  <property fmtid="{D5CDD505-2E9C-101B-9397-08002B2CF9AE}" pid="8" name="MSIP_Label_a4616250-01d4-40ab-a2e8-d4b03b0a4768_ActionId">
    <vt:lpwstr>8aca23b8-8641-4250-b987-2bd299755d41</vt:lpwstr>
  </property>
  <property fmtid="{D5CDD505-2E9C-101B-9397-08002B2CF9AE}" pid="9" name="MSIP_Label_a4616250-01d4-40ab-a2e8-d4b03b0a4768_Extended_MSFT_Method">
    <vt:lpwstr>Automatic</vt:lpwstr>
  </property>
  <property fmtid="{D5CDD505-2E9C-101B-9397-08002B2CF9AE}" pid="10" name="Sensitivity">
    <vt:lpwstr>Personal</vt:lpwstr>
  </property>
</Properties>
</file>